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AZ_KATASZTROFAVEDELMIINTEZET\4_Szakirányu_Vedelmi_Biztonsági\Tanterv\"/>
    </mc:Choice>
  </mc:AlternateContent>
  <bookViews>
    <workbookView xWindow="-28920" yWindow="-120" windowWidth="29040" windowHeight="15720"/>
  </bookViews>
  <sheets>
    <sheet name="SZTSZ" sheetId="1" r:id="rId1"/>
  </sheets>
  <definedNames>
    <definedName name="_Hlk80561143" localSheetId="0">SZTSZ!$A$16</definedName>
    <definedName name="A83.2" localSheetId="0">#REF!</definedName>
    <definedName name="A83.2">#REF!</definedName>
    <definedName name="másol">#REF!</definedName>
    <definedName name="_xlnm.Print_Area" localSheetId="0">SZTSZ!$A$1:$AC$51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K44" i="1"/>
  <c r="G44" i="1"/>
  <c r="G43" i="1"/>
  <c r="J18" i="1" l="1"/>
  <c r="I18" i="1"/>
  <c r="H18" i="1"/>
  <c r="J26" i="1"/>
  <c r="I26" i="1"/>
  <c r="H26" i="1"/>
  <c r="F26" i="1"/>
  <c r="E26" i="1"/>
  <c r="D26" i="1"/>
  <c r="F18" i="1"/>
  <c r="E18" i="1"/>
  <c r="D18" i="1"/>
  <c r="Z21" i="1"/>
  <c r="Z22" i="1"/>
  <c r="Y21" i="1"/>
  <c r="Y22" i="1"/>
  <c r="X21" i="1"/>
  <c r="X22" i="1"/>
  <c r="Z15" i="1"/>
  <c r="Y15" i="1"/>
  <c r="X15" i="1"/>
  <c r="I30" i="1" l="1"/>
  <c r="J30" i="1"/>
  <c r="H30" i="1"/>
  <c r="D30" i="1"/>
  <c r="Z25" i="1"/>
  <c r="Y25" i="1"/>
  <c r="X25" i="1"/>
  <c r="Z24" i="1"/>
  <c r="Y24" i="1"/>
  <c r="X24" i="1"/>
  <c r="Z23" i="1"/>
  <c r="Y23" i="1"/>
  <c r="X23" i="1"/>
  <c r="Z20" i="1"/>
  <c r="Y20" i="1"/>
  <c r="X20" i="1"/>
  <c r="X26" i="1" s="1"/>
  <c r="Z19" i="1"/>
  <c r="Y19" i="1"/>
  <c r="X19" i="1"/>
  <c r="Z17" i="1"/>
  <c r="Z16" i="1"/>
  <c r="Z14" i="1"/>
  <c r="Z13" i="1"/>
  <c r="Z12" i="1"/>
  <c r="Z11" i="1"/>
  <c r="Y17" i="1"/>
  <c r="X17" i="1"/>
  <c r="Y16" i="1"/>
  <c r="X16" i="1"/>
  <c r="Y14" i="1"/>
  <c r="X14" i="1"/>
  <c r="Y13" i="1"/>
  <c r="X13" i="1"/>
  <c r="Y12" i="1"/>
  <c r="X12" i="1"/>
  <c r="Y11" i="1"/>
  <c r="X11" i="1"/>
  <c r="Z26" i="1" l="1"/>
  <c r="Y26" i="1"/>
  <c r="X18" i="1"/>
  <c r="Z18" i="1"/>
  <c r="Y18" i="1"/>
  <c r="L30" i="1"/>
  <c r="E30" i="1" l="1"/>
  <c r="F30" i="1"/>
  <c r="Z30" i="1" l="1"/>
  <c r="W30" i="1"/>
  <c r="W46" i="1" s="1"/>
  <c r="V30" i="1"/>
  <c r="U30" i="1"/>
  <c r="U32" i="1" s="1"/>
  <c r="T30" i="1"/>
  <c r="T32" i="1" s="1"/>
  <c r="S30" i="1"/>
  <c r="S46" i="1" s="1"/>
  <c r="R30" i="1"/>
  <c r="Q30" i="1"/>
  <c r="Q32" i="1" s="1"/>
  <c r="P30" i="1"/>
  <c r="P32" i="1" s="1"/>
  <c r="O47" i="1"/>
  <c r="N30" i="1"/>
  <c r="M30" i="1"/>
  <c r="M32" i="1" s="1"/>
  <c r="L32" i="1"/>
  <c r="I32" i="1"/>
  <c r="H32" i="1"/>
  <c r="G46" i="1"/>
  <c r="Z29" i="1"/>
  <c r="Y29" i="1"/>
  <c r="X29" i="1"/>
  <c r="E32" i="1" l="1"/>
  <c r="Y32" i="1" s="1"/>
  <c r="Y30" i="1"/>
  <c r="D32" i="1"/>
  <c r="X32" i="1" s="1"/>
  <c r="X30" i="1"/>
  <c r="S43" i="1"/>
  <c r="K37" i="1"/>
  <c r="K39" i="1"/>
  <c r="S47" i="1"/>
  <c r="S40" i="1"/>
  <c r="S45" i="1"/>
  <c r="S38" i="1"/>
  <c r="S42" i="1"/>
  <c r="K46" i="1"/>
  <c r="O37" i="1"/>
  <c r="G38" i="1"/>
  <c r="W38" i="1"/>
  <c r="O39" i="1"/>
  <c r="G40" i="1"/>
  <c r="W40" i="1"/>
  <c r="O41" i="1"/>
  <c r="G42" i="1"/>
  <c r="W42" i="1"/>
  <c r="W43" i="1"/>
  <c r="O44" i="1"/>
  <c r="G45" i="1"/>
  <c r="W45" i="1"/>
  <c r="O46" i="1"/>
  <c r="G47" i="1"/>
  <c r="W47" i="1"/>
  <c r="S37" i="1"/>
  <c r="K38" i="1"/>
  <c r="S39" i="1"/>
  <c r="K40" i="1"/>
  <c r="S41" i="1"/>
  <c r="K42" i="1"/>
  <c r="S44" i="1"/>
  <c r="K45" i="1"/>
  <c r="G37" i="1"/>
  <c r="W37" i="1"/>
  <c r="O38" i="1"/>
  <c r="G39" i="1"/>
  <c r="W39" i="1"/>
  <c r="O40" i="1"/>
  <c r="G41" i="1"/>
  <c r="W41" i="1"/>
  <c r="O42" i="1"/>
  <c r="O43" i="1"/>
  <c r="W44" i="1"/>
  <c r="O45" i="1"/>
  <c r="AA43" i="1" l="1"/>
  <c r="AA46" i="1"/>
  <c r="AA44" i="1"/>
  <c r="AA37" i="1"/>
  <c r="AA40" i="1"/>
  <c r="AA41" i="1"/>
  <c r="AA38" i="1"/>
  <c r="AA39" i="1"/>
  <c r="AA45" i="1"/>
  <c r="AA42" i="1"/>
  <c r="AA48" i="1" l="1"/>
</calcChain>
</file>

<file path=xl/sharedStrings.xml><?xml version="1.0" encoding="utf-8"?>
<sst xmlns="http://schemas.openxmlformats.org/spreadsheetml/2006/main" count="176" uniqueCount="100">
  <si>
    <t xml:space="preserve"> TANÓRA-, KREDIT- ÉS VIZSGATERV </t>
  </si>
  <si>
    <t>részidős képzésben, levelezői munkarend szerint 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</si>
  <si>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</si>
  <si>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</si>
  <si>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</si>
  <si>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</si>
  <si>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</si>
  <si>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</si>
  <si>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</si>
  <si>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</si>
  <si>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5.</t>
  </si>
  <si>
    <t>6.</t>
  </si>
  <si>
    <t>elm.</t>
  </si>
  <si>
    <t>gyak</t>
  </si>
  <si>
    <t>kredit</t>
  </si>
  <si>
    <t>számonkérés</t>
  </si>
  <si>
    <t>gyak.</t>
  </si>
  <si>
    <t>heti kontaktóra</t>
  </si>
  <si>
    <t>Törzsanyag</t>
  </si>
  <si>
    <t>K</t>
  </si>
  <si>
    <t>x</t>
  </si>
  <si>
    <t xml:space="preserve">Komplex záróvizsga </t>
  </si>
  <si>
    <t>Z</t>
  </si>
  <si>
    <t xml:space="preserve"> SZAKON ÖSSZESEN</t>
  </si>
  <si>
    <t>ÖSSZES TANÓRARENDI KONTAKTÓRA</t>
  </si>
  <si>
    <t>SZÁMONKÉRÉSEK ÖSSZESÍTŐ</t>
  </si>
  <si>
    <t>Aláírás (A)</t>
  </si>
  <si>
    <t>Beszámoló (B)</t>
  </si>
  <si>
    <t>Gyakorlati jegy(G)</t>
  </si>
  <si>
    <t>Gyakorlati jegy (((zárvizsga tárgy((G(Z)))</t>
  </si>
  <si>
    <t>Vizsga (K)</t>
  </si>
  <si>
    <t>Vizsga (((zárvizsga tárgy((K(Z)))</t>
  </si>
  <si>
    <t>Alapvizsga (AV)</t>
  </si>
  <si>
    <t>Komplex vizsga (KO)</t>
  </si>
  <si>
    <t>KRITÉRIUM, KÖVETELMÉNYEK</t>
  </si>
  <si>
    <t>SZÁMONKÉRÉS ÖSSZ:</t>
  </si>
  <si>
    <t>Törzsanayag összesen</t>
  </si>
  <si>
    <t>Szakmai ismeretek</t>
  </si>
  <si>
    <t>Záróvizsga tárgy(Z)</t>
  </si>
  <si>
    <t>félévi kontaktóra</t>
  </si>
  <si>
    <t>TÁRGYFELELŐS SZERVEZETI EGYSÉG</t>
  </si>
  <si>
    <t>TÁRGYFELELŐS SZEMÉLY</t>
  </si>
  <si>
    <t>Védelmi és biztonsági igazgatási szakirányú továbbképzési szak</t>
  </si>
  <si>
    <t>A védelem és biztonság közjogi kapcsolódásai</t>
  </si>
  <si>
    <t>A védelmi igazgatás fejlődése</t>
  </si>
  <si>
    <t xml:space="preserve">Válságkezelési és különleges jogrendi szabályozás </t>
  </si>
  <si>
    <t xml:space="preserve">Biztonsági kihívások a 21. században </t>
  </si>
  <si>
    <t>Szakdolgozat készítés</t>
  </si>
  <si>
    <t>Dr. Kádár Pál</t>
  </si>
  <si>
    <t>Dr. Keve Gábor</t>
  </si>
  <si>
    <t>Dr. Varga Ferenc</t>
  </si>
  <si>
    <t>Dr. Mógor Judit Mária</t>
  </si>
  <si>
    <t>A védelem és biztonságszavatolás rendszere és központi igazgatása</t>
  </si>
  <si>
    <t>Válságkommunikáció</t>
  </si>
  <si>
    <t>Vízügyi igazgatás</t>
  </si>
  <si>
    <t>NKE-RTK-KVI-Katasztrófavédelmi Műveleti Tanszék</t>
  </si>
  <si>
    <t xml:space="preserve">Dr. Kaiser Ferenc </t>
  </si>
  <si>
    <t xml:space="preserve">Prof. Dr. Halász Iván </t>
  </si>
  <si>
    <t xml:space="preserve">Dr. habil. Vass Gyula </t>
  </si>
  <si>
    <t xml:space="preserve">Dr. Ambrusz József </t>
  </si>
  <si>
    <t xml:space="preserve">Dr. Buzás Gábor </t>
  </si>
  <si>
    <t xml:space="preserve">Dr. Petruska Ferenc </t>
  </si>
  <si>
    <t xml:space="preserve">Dr. habil. Hautzinger Zoltán </t>
  </si>
  <si>
    <t xml:space="preserve">Dr. Nováky Mónika </t>
  </si>
  <si>
    <t>NKE-RTK-Idegenrendészeti Tanszék</t>
  </si>
  <si>
    <t>A védelmi és biztonsági igazgatás területi, helyi és települési működése</t>
  </si>
  <si>
    <t>Katasztrófavédelmi igazgatás</t>
  </si>
  <si>
    <t>Idegenrendészet és válságkezelés</t>
  </si>
  <si>
    <t>Honvédelmi igazgatás és válságkezelés</t>
  </si>
  <si>
    <t>Rendészeti igazgatás és válságkezelés</t>
  </si>
  <si>
    <t>Kritikus szervezetek ellenállóképessége</t>
  </si>
  <si>
    <t>K(Z)</t>
  </si>
  <si>
    <t>NKE-HHK-Nemzetközi Biztonsági Tanulmányok Tanszék</t>
  </si>
  <si>
    <t>NKE-ANTK-Alkotmányjogi és Összehasonlító Közjogi Tanszék</t>
  </si>
  <si>
    <t>NKE-VTK-Területi Vízgazdálkodási Tanszék</t>
  </si>
  <si>
    <t>NKE-RTK-KVI-Iparbiztonsági Tanszék</t>
  </si>
  <si>
    <t>NKE-RTK-Igazgatásrendészeti és Nemzetközi Rendészeti Tanszék</t>
  </si>
  <si>
    <t>VKMTS12</t>
  </si>
  <si>
    <t>VKMTS13</t>
  </si>
  <si>
    <t>VKMTS14</t>
  </si>
  <si>
    <t>VKMTS15</t>
  </si>
  <si>
    <t>VKMTS21</t>
  </si>
  <si>
    <t>VKMTS22</t>
  </si>
  <si>
    <t>VIBTS26</t>
  </si>
  <si>
    <t>VKMTS95</t>
  </si>
  <si>
    <t>VKMTS96</t>
  </si>
  <si>
    <t xml:space="preserve">érvényes a 2025/26-os tanévtől </t>
  </si>
  <si>
    <t>VKMTS97</t>
  </si>
  <si>
    <t>Szakdolgozat védése</t>
  </si>
  <si>
    <t>RJITS06</t>
  </si>
  <si>
    <t xml:space="preserve">RBATS03 </t>
  </si>
  <si>
    <t>NKE-HHK-Honvédelmi Jogi és Igazgatási Tanszék</t>
  </si>
  <si>
    <t>HNBTTS59</t>
  </si>
  <si>
    <t>ÁAÖKTS01</t>
  </si>
  <si>
    <t>HKHJITVBISZ090</t>
  </si>
  <si>
    <t>VBISZ01VTK</t>
  </si>
  <si>
    <t>ÉÉ</t>
  </si>
  <si>
    <t>GYJ</t>
  </si>
  <si>
    <t>Évközi értékelés  (F)</t>
  </si>
  <si>
    <t>Évközi értékelés (((zárvizsga tárgy((F(Z)))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</si>
</sst>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 Narrow"/>
      <charset val="238"/>
    </font>
    <font>
      <sz val="10"/>
      <name val="Arial CE"/>
      <charset val="238"/>
    </font>
    <font>
      <sz val="13"/>
      <name val="Arial CE"/>
      <charset val="238"/>
    </font>
    <font>
      <sz val="12"/>
      <name val="Arial Narrow"/>
      <family val="2"/>
      <charset val="238"/>
    </font>
    <font>
      <sz val="11"/>
      <name val="Arial CE"/>
      <family val="2"/>
      <charset val="238"/>
    </font>
    <font>
      <b/>
      <sz val="12"/>
      <name val="Calibri"/>
      <family val="2"/>
      <charset val="238"/>
    </font>
    <font>
      <b/>
      <sz val="18"/>
      <name val="Calibri"/>
      <family val="2"/>
      <charset val="238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3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0"/>
      <color rgb="FF000000"/>
      <name val="Verdana"/>
      <family val="2"/>
      <charset val="238"/>
    </font>
    <font>
      <sz val="10"/>
      <name val="Verdana"/>
      <family val="2"/>
      <charset val="238"/>
    </font>
    <font>
      <sz val="10"/>
      <name val="Aptos"/>
    </font>
    <font>
      <b/>
      <sz val="11"/>
      <name val="Aptos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1" fillId="0" borderId="0" xfId="1" applyFill="1" applyBorder="1"/>
    <xf numFmtId="0" fontId="3" fillId="0" borderId="0" xfId="1" applyFont="1" applyFill="1" applyAlignment="1">
      <alignment horizontal="center"/>
    </xf>
    <xf numFmtId="0" fontId="1" fillId="0" borderId="0" xfId="1" applyFill="1"/>
    <xf numFmtId="0" fontId="3" fillId="0" borderId="0" xfId="1" applyFont="1" applyAlignment="1">
      <alignment horizontal="center"/>
    </xf>
    <xf numFmtId="0" fontId="7" fillId="2" borderId="0" xfId="1" applyFont="1" applyFill="1"/>
    <xf numFmtId="0" fontId="7" fillId="0" borderId="0" xfId="1" applyFont="1"/>
    <xf numFmtId="0" fontId="7" fillId="2" borderId="0" xfId="1" applyFont="1" applyFill="1" applyBorder="1"/>
    <xf numFmtId="0" fontId="7" fillId="2" borderId="0" xfId="1" applyFont="1" applyFill="1" applyBorder="1" applyProtection="1"/>
    <xf numFmtId="0" fontId="7" fillId="2" borderId="1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21" xfId="1" applyFont="1" applyFill="1" applyBorder="1" applyAlignment="1" applyProtection="1">
      <alignment horizontal="center" vertical="center"/>
    </xf>
    <xf numFmtId="0" fontId="11" fillId="2" borderId="25" xfId="1" applyFont="1" applyFill="1" applyBorder="1" applyAlignment="1" applyProtection="1">
      <alignment horizontal="center" textRotation="90" wrapText="1"/>
    </xf>
    <xf numFmtId="0" fontId="12" fillId="2" borderId="29" xfId="1" applyFont="1" applyFill="1" applyBorder="1" applyAlignment="1" applyProtection="1">
      <alignment horizontal="center"/>
    </xf>
    <xf numFmtId="0" fontId="13" fillId="2" borderId="11" xfId="1" applyFont="1" applyFill="1" applyBorder="1" applyProtection="1"/>
    <xf numFmtId="0" fontId="12" fillId="2" borderId="16" xfId="1" applyFont="1" applyFill="1" applyBorder="1" applyAlignment="1" applyProtection="1">
      <alignment horizontal="center"/>
    </xf>
    <xf numFmtId="0" fontId="13" fillId="2" borderId="32" xfId="1" applyFont="1" applyFill="1" applyBorder="1" applyProtection="1"/>
    <xf numFmtId="0" fontId="13" fillId="2" borderId="31" xfId="1" applyFont="1" applyFill="1" applyBorder="1" applyProtection="1"/>
    <xf numFmtId="0" fontId="13" fillId="0" borderId="0" xfId="1" applyFont="1"/>
    <xf numFmtId="0" fontId="15" fillId="0" borderId="17" xfId="2" applyFont="1" applyFill="1" applyBorder="1" applyAlignment="1">
      <alignment horizontal="left"/>
    </xf>
    <xf numFmtId="0" fontId="15" fillId="0" borderId="33" xfId="2" applyFont="1" applyFill="1" applyBorder="1" applyAlignment="1">
      <alignment horizontal="center"/>
    </xf>
    <xf numFmtId="0" fontId="15" fillId="0" borderId="17" xfId="1" applyFont="1" applyBorder="1" applyAlignment="1" applyProtection="1">
      <alignment horizontal="center"/>
      <protection locked="0"/>
    </xf>
    <xf numFmtId="0" fontId="15" fillId="0" borderId="18" xfId="1" applyFont="1" applyBorder="1" applyAlignment="1" applyProtection="1">
      <alignment horizontal="center"/>
      <protection locked="0"/>
    </xf>
    <xf numFmtId="1" fontId="15" fillId="0" borderId="18" xfId="3" applyNumberFormat="1" applyFont="1" applyFill="1" applyBorder="1" applyAlignment="1">
      <alignment horizontal="center"/>
    </xf>
    <xf numFmtId="0" fontId="15" fillId="0" borderId="18" xfId="3" applyFont="1" applyFill="1" applyBorder="1" applyAlignment="1">
      <alignment horizontal="center" vertical="center" shrinkToFit="1"/>
    </xf>
    <xf numFmtId="0" fontId="15" fillId="0" borderId="19" xfId="1" applyFont="1" applyBorder="1" applyAlignment="1" applyProtection="1">
      <alignment horizontal="center"/>
      <protection locked="0"/>
    </xf>
    <xf numFmtId="0" fontId="15" fillId="0" borderId="20" xfId="1" applyFont="1" applyBorder="1" applyAlignment="1" applyProtection="1">
      <alignment horizontal="center"/>
      <protection locked="0"/>
    </xf>
    <xf numFmtId="1" fontId="15" fillId="2" borderId="21" xfId="1" applyNumberFormat="1" applyFont="1" applyFill="1" applyBorder="1" applyAlignment="1" applyProtection="1">
      <alignment horizontal="center"/>
    </xf>
    <xf numFmtId="1" fontId="15" fillId="2" borderId="33" xfId="1" applyNumberFormat="1" applyFont="1" applyFill="1" applyBorder="1" applyAlignment="1" applyProtection="1">
      <alignment horizontal="center"/>
    </xf>
    <xf numFmtId="0" fontId="15" fillId="2" borderId="34" xfId="1" applyFont="1" applyFill="1" applyBorder="1" applyAlignment="1" applyProtection="1">
      <alignment horizontal="center" vertical="center" shrinkToFit="1"/>
    </xf>
    <xf numFmtId="0" fontId="15" fillId="0" borderId="18" xfId="2" applyFont="1" applyFill="1" applyBorder="1" applyAlignment="1">
      <alignment horizontal="center"/>
    </xf>
    <xf numFmtId="0" fontId="15" fillId="0" borderId="36" xfId="0" applyFont="1" applyBorder="1"/>
    <xf numFmtId="0" fontId="15" fillId="0" borderId="18" xfId="3" applyFont="1" applyFill="1" applyBorder="1" applyAlignment="1">
      <alignment horizontal="center"/>
    </xf>
    <xf numFmtId="0" fontId="7" fillId="4" borderId="18" xfId="1" applyFont="1" applyFill="1" applyBorder="1"/>
    <xf numFmtId="0" fontId="15" fillId="4" borderId="18" xfId="2" applyFont="1" applyFill="1" applyBorder="1" applyAlignment="1">
      <alignment horizontal="center"/>
    </xf>
    <xf numFmtId="0" fontId="5" fillId="4" borderId="17" xfId="1" applyFont="1" applyFill="1" applyBorder="1" applyAlignment="1" applyProtection="1">
      <alignment horizontal="center"/>
      <protection locked="0"/>
    </xf>
    <xf numFmtId="0" fontId="5" fillId="4" borderId="18" xfId="1" applyFont="1" applyFill="1" applyBorder="1" applyAlignment="1" applyProtection="1">
      <alignment horizontal="center"/>
      <protection locked="0"/>
    </xf>
    <xf numFmtId="1" fontId="5" fillId="4" borderId="18" xfId="3" applyNumberFormat="1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19" xfId="1" applyFont="1" applyFill="1" applyBorder="1" applyAlignment="1" applyProtection="1">
      <alignment horizontal="center"/>
      <protection locked="0"/>
    </xf>
    <xf numFmtId="0" fontId="5" fillId="4" borderId="20" xfId="1" applyFont="1" applyFill="1" applyBorder="1" applyAlignment="1" applyProtection="1">
      <alignment horizontal="center"/>
      <protection locked="0"/>
    </xf>
    <xf numFmtId="1" fontId="5" fillId="4" borderId="21" xfId="1" applyNumberFormat="1" applyFont="1" applyFill="1" applyBorder="1" applyAlignment="1" applyProtection="1">
      <alignment horizontal="center"/>
    </xf>
    <xf numFmtId="1" fontId="5" fillId="4" borderId="33" xfId="1" applyNumberFormat="1" applyFont="1" applyFill="1" applyBorder="1" applyAlignment="1" applyProtection="1">
      <alignment horizontal="center"/>
    </xf>
    <xf numFmtId="0" fontId="15" fillId="0" borderId="18" xfId="0" applyFont="1" applyBorder="1"/>
    <xf numFmtId="0" fontId="14" fillId="0" borderId="18" xfId="3" applyFont="1" applyBorder="1" applyAlignment="1">
      <alignment horizontal="center" vertical="center"/>
    </xf>
    <xf numFmtId="1" fontId="15" fillId="0" borderId="17" xfId="1" applyNumberFormat="1" applyFont="1" applyFill="1" applyBorder="1" applyAlignment="1" applyProtection="1">
      <alignment horizontal="center"/>
      <protection locked="0"/>
    </xf>
    <xf numFmtId="1" fontId="15" fillId="0" borderId="18" xfId="1" applyNumberFormat="1" applyFont="1" applyFill="1" applyBorder="1" applyAlignment="1" applyProtection="1">
      <alignment horizontal="center"/>
      <protection locked="0"/>
    </xf>
    <xf numFmtId="0" fontId="15" fillId="0" borderId="34" xfId="1" applyFont="1" applyBorder="1" applyAlignment="1" applyProtection="1">
      <alignment horizontal="center"/>
      <protection locked="0"/>
    </xf>
    <xf numFmtId="1" fontId="15" fillId="0" borderId="33" xfId="1" applyNumberFormat="1" applyFont="1" applyFill="1" applyBorder="1" applyAlignment="1" applyProtection="1">
      <alignment horizontal="center"/>
      <protection locked="0"/>
    </xf>
    <xf numFmtId="0" fontId="14" fillId="0" borderId="18" xfId="3" applyFont="1" applyBorder="1" applyAlignment="1">
      <alignment horizontal="center"/>
    </xf>
    <xf numFmtId="0" fontId="15" fillId="0" borderId="18" xfId="3" applyFont="1" applyFill="1" applyBorder="1"/>
    <xf numFmtId="0" fontId="13" fillId="3" borderId="41" xfId="1" applyFont="1" applyFill="1" applyBorder="1" applyAlignment="1" applyProtection="1">
      <alignment horizontal="center"/>
    </xf>
    <xf numFmtId="0" fontId="13" fillId="3" borderId="42" xfId="1" applyFont="1" applyFill="1" applyBorder="1" applyProtection="1"/>
    <xf numFmtId="1" fontId="12" fillId="3" borderId="44" xfId="1" applyNumberFormat="1" applyFont="1" applyFill="1" applyBorder="1" applyAlignment="1" applyProtection="1">
      <alignment horizontal="center"/>
    </xf>
    <xf numFmtId="1" fontId="12" fillId="3" borderId="42" xfId="1" applyNumberFormat="1" applyFont="1" applyFill="1" applyBorder="1" applyAlignment="1" applyProtection="1">
      <alignment horizontal="center"/>
      <protection locked="0"/>
    </xf>
    <xf numFmtId="1" fontId="12" fillId="3" borderId="42" xfId="1" applyNumberFormat="1" applyFont="1" applyFill="1" applyBorder="1" applyAlignment="1" applyProtection="1">
      <alignment horizontal="center"/>
    </xf>
    <xf numFmtId="0" fontId="13" fillId="3" borderId="45" xfId="1" applyFont="1" applyFill="1" applyBorder="1" applyAlignment="1" applyProtection="1">
      <alignment horizontal="center"/>
    </xf>
    <xf numFmtId="1" fontId="12" fillId="3" borderId="46" xfId="1" applyNumberFormat="1" applyFont="1" applyFill="1" applyBorder="1" applyAlignment="1" applyProtection="1">
      <alignment horizontal="center"/>
    </xf>
    <xf numFmtId="0" fontId="13" fillId="3" borderId="47" xfId="1" applyFont="1" applyFill="1" applyBorder="1" applyAlignment="1" applyProtection="1">
      <alignment horizontal="center"/>
    </xf>
    <xf numFmtId="1" fontId="12" fillId="3" borderId="41" xfId="1" applyNumberFormat="1" applyFont="1" applyFill="1" applyBorder="1" applyAlignment="1" applyProtection="1">
      <alignment horizontal="center"/>
    </xf>
    <xf numFmtId="0" fontId="12" fillId="5" borderId="35" xfId="2" applyFont="1" applyFill="1" applyBorder="1" applyAlignment="1">
      <alignment horizontal="center"/>
    </xf>
    <xf numFmtId="0" fontId="12" fillId="4" borderId="40" xfId="2" applyFont="1" applyFill="1" applyBorder="1" applyAlignment="1">
      <alignment horizontal="center"/>
    </xf>
    <xf numFmtId="0" fontId="12" fillId="5" borderId="39" xfId="1" applyFont="1" applyFill="1" applyBorder="1" applyAlignment="1" applyProtection="1">
      <alignment horizontal="center"/>
      <protection locked="0"/>
    </xf>
    <xf numFmtId="0" fontId="12" fillId="5" borderId="43" xfId="1" applyFont="1" applyFill="1" applyBorder="1" applyAlignment="1" applyProtection="1">
      <alignment horizontal="center"/>
    </xf>
    <xf numFmtId="0" fontId="15" fillId="8" borderId="38" xfId="1" applyFont="1" applyFill="1" applyBorder="1" applyAlignment="1" applyProtection="1">
      <alignment horizontal="center"/>
    </xf>
    <xf numFmtId="0" fontId="15" fillId="7" borderId="18" xfId="3" applyFont="1" applyFill="1" applyBorder="1"/>
    <xf numFmtId="1" fontId="15" fillId="7" borderId="33" xfId="1" applyNumberFormat="1" applyFont="1" applyFill="1" applyBorder="1" applyAlignment="1" applyProtection="1">
      <alignment horizontal="center"/>
      <protection locked="0"/>
    </xf>
    <xf numFmtId="1" fontId="15" fillId="7" borderId="18" xfId="1" applyNumberFormat="1" applyFont="1" applyFill="1" applyBorder="1" applyAlignment="1" applyProtection="1">
      <alignment horizontal="center"/>
      <protection locked="0"/>
    </xf>
    <xf numFmtId="0" fontId="15" fillId="7" borderId="18" xfId="1" applyFont="1" applyFill="1" applyBorder="1" applyAlignment="1" applyProtection="1">
      <alignment horizontal="center"/>
      <protection locked="0"/>
    </xf>
    <xf numFmtId="1" fontId="15" fillId="7" borderId="17" xfId="1" applyNumberFormat="1" applyFont="1" applyFill="1" applyBorder="1" applyAlignment="1" applyProtection="1">
      <alignment horizontal="center"/>
      <protection locked="0"/>
    </xf>
    <xf numFmtId="0" fontId="14" fillId="7" borderId="18" xfId="3" applyFont="1" applyFill="1" applyBorder="1" applyAlignment="1">
      <alignment horizontal="center"/>
    </xf>
    <xf numFmtId="0" fontId="15" fillId="7" borderId="20" xfId="1" applyFont="1" applyFill="1" applyBorder="1" applyAlignment="1" applyProtection="1">
      <alignment horizontal="center"/>
      <protection locked="0"/>
    </xf>
    <xf numFmtId="1" fontId="15" fillId="7" borderId="21" xfId="1" applyNumberFormat="1" applyFont="1" applyFill="1" applyBorder="1" applyAlignment="1" applyProtection="1">
      <alignment horizontal="center"/>
    </xf>
    <xf numFmtId="1" fontId="15" fillId="7" borderId="33" xfId="1" applyNumberFormat="1" applyFont="1" applyFill="1" applyBorder="1" applyAlignment="1" applyProtection="1">
      <alignment horizontal="center"/>
    </xf>
    <xf numFmtId="0" fontId="15" fillId="7" borderId="34" xfId="1" applyFont="1" applyFill="1" applyBorder="1" applyAlignment="1" applyProtection="1">
      <alignment horizontal="center" vertical="center" shrinkToFit="1"/>
    </xf>
    <xf numFmtId="0" fontId="15" fillId="0" borderId="0" xfId="1" applyFont="1"/>
    <xf numFmtId="0" fontId="15" fillId="0" borderId="0" xfId="1" applyFont="1" applyBorder="1"/>
    <xf numFmtId="0" fontId="13" fillId="5" borderId="37" xfId="1" applyFont="1" applyFill="1" applyBorder="1" applyAlignment="1" applyProtection="1">
      <alignment horizontal="center"/>
      <protection locked="0"/>
    </xf>
    <xf numFmtId="0" fontId="13" fillId="6" borderId="38" xfId="1" applyFont="1" applyFill="1" applyBorder="1" applyAlignment="1" applyProtection="1">
      <alignment horizontal="center"/>
    </xf>
    <xf numFmtId="1" fontId="12" fillId="5" borderId="17" xfId="1" applyNumberFormat="1" applyFont="1" applyFill="1" applyBorder="1" applyAlignment="1" applyProtection="1">
      <alignment horizontal="center"/>
      <protection locked="0"/>
    </xf>
    <xf numFmtId="1" fontId="12" fillId="5" borderId="18" xfId="1" applyNumberFormat="1" applyFont="1" applyFill="1" applyBorder="1" applyAlignment="1" applyProtection="1">
      <alignment horizontal="center"/>
      <protection locked="0"/>
    </xf>
    <xf numFmtId="0" fontId="12" fillId="5" borderId="18" xfId="1" applyFont="1" applyFill="1" applyBorder="1" applyAlignment="1" applyProtection="1">
      <alignment horizontal="center"/>
      <protection locked="0"/>
    </xf>
    <xf numFmtId="0" fontId="12" fillId="5" borderId="20" xfId="1" applyFont="1" applyFill="1" applyBorder="1" applyAlignment="1" applyProtection="1">
      <alignment horizontal="center"/>
      <protection locked="0"/>
    </xf>
    <xf numFmtId="1" fontId="12" fillId="5" borderId="33" xfId="1" applyNumberFormat="1" applyFont="1" applyFill="1" applyBorder="1" applyAlignment="1" applyProtection="1">
      <alignment horizontal="center"/>
      <protection locked="0"/>
    </xf>
    <xf numFmtId="1" fontId="12" fillId="5" borderId="21" xfId="1" applyNumberFormat="1" applyFont="1" applyFill="1" applyBorder="1" applyAlignment="1" applyProtection="1">
      <alignment horizontal="center"/>
    </xf>
    <xf numFmtId="1" fontId="12" fillId="5" borderId="33" xfId="1" applyNumberFormat="1" applyFont="1" applyFill="1" applyBorder="1" applyAlignment="1" applyProtection="1">
      <alignment horizontal="center"/>
    </xf>
    <xf numFmtId="0" fontId="12" fillId="5" borderId="34" xfId="1" applyFont="1" applyFill="1" applyBorder="1" applyAlignment="1" applyProtection="1">
      <alignment horizontal="center" vertical="center" shrinkToFit="1"/>
    </xf>
    <xf numFmtId="0" fontId="16" fillId="0" borderId="0" xfId="1" applyFont="1"/>
    <xf numFmtId="0" fontId="13" fillId="5" borderId="18" xfId="1" applyFont="1" applyFill="1" applyBorder="1"/>
    <xf numFmtId="0" fontId="13" fillId="5" borderId="40" xfId="2" applyFont="1" applyFill="1" applyBorder="1" applyAlignment="1">
      <alignment horizontal="center"/>
    </xf>
    <xf numFmtId="0" fontId="12" fillId="5" borderId="17" xfId="1" applyFont="1" applyFill="1" applyBorder="1" applyAlignment="1" applyProtection="1">
      <alignment horizontal="center"/>
      <protection locked="0"/>
    </xf>
    <xf numFmtId="0" fontId="12" fillId="5" borderId="18" xfId="3" applyFont="1" applyFill="1" applyBorder="1" applyAlignment="1">
      <alignment horizontal="center"/>
    </xf>
    <xf numFmtId="0" fontId="12" fillId="5" borderId="19" xfId="1" applyFont="1" applyFill="1" applyBorder="1" applyAlignment="1" applyProtection="1">
      <alignment horizontal="center"/>
      <protection locked="0"/>
    </xf>
    <xf numFmtId="1" fontId="12" fillId="2" borderId="48" xfId="1" applyNumberFormat="1" applyFont="1" applyFill="1" applyBorder="1" applyAlignment="1" applyProtection="1">
      <alignment horizontal="center"/>
    </xf>
    <xf numFmtId="1" fontId="12" fillId="2" borderId="49" xfId="1" applyNumberFormat="1" applyFont="1" applyFill="1" applyBorder="1" applyAlignment="1" applyProtection="1">
      <alignment horizontal="center"/>
    </xf>
    <xf numFmtId="0" fontId="13" fillId="2" borderId="50" xfId="1" applyFont="1" applyFill="1" applyBorder="1" applyAlignment="1" applyProtection="1">
      <alignment horizontal="center"/>
    </xf>
    <xf numFmtId="0" fontId="13" fillId="2" borderId="51" xfId="1" applyFont="1" applyFill="1" applyBorder="1" applyAlignment="1" applyProtection="1">
      <alignment horizontal="center" vertical="center" wrapText="1"/>
    </xf>
    <xf numFmtId="0" fontId="13" fillId="2" borderId="52" xfId="1" applyFont="1" applyFill="1" applyBorder="1" applyAlignment="1" applyProtection="1">
      <alignment horizontal="center"/>
    </xf>
    <xf numFmtId="0" fontId="12" fillId="2" borderId="53" xfId="1" applyFont="1" applyFill="1" applyBorder="1" applyAlignment="1" applyProtection="1">
      <alignment horizontal="center"/>
    </xf>
    <xf numFmtId="1" fontId="12" fillId="2" borderId="54" xfId="1" applyNumberFormat="1" applyFont="1" applyFill="1" applyBorder="1" applyAlignment="1" applyProtection="1">
      <alignment horizontal="center"/>
    </xf>
    <xf numFmtId="1" fontId="12" fillId="2" borderId="55" xfId="1" applyNumberFormat="1" applyFont="1" applyFill="1" applyBorder="1" applyAlignment="1" applyProtection="1">
      <alignment horizontal="center"/>
    </xf>
    <xf numFmtId="0" fontId="13" fillId="2" borderId="55" xfId="1" applyFont="1" applyFill="1" applyBorder="1" applyAlignment="1" applyProtection="1">
      <alignment horizontal="center"/>
    </xf>
    <xf numFmtId="0" fontId="13" fillId="2" borderId="53" xfId="1" applyFont="1" applyFill="1" applyBorder="1" applyAlignment="1" applyProtection="1">
      <alignment horizontal="center"/>
    </xf>
    <xf numFmtId="0" fontId="13" fillId="2" borderId="56" xfId="1" applyFont="1" applyFill="1" applyBorder="1" applyAlignment="1" applyProtection="1">
      <alignment horizontal="center"/>
    </xf>
    <xf numFmtId="1" fontId="12" fillId="2" borderId="57" xfId="1" applyNumberFormat="1" applyFont="1" applyFill="1" applyBorder="1" applyAlignment="1" applyProtection="1">
      <alignment horizontal="center"/>
    </xf>
    <xf numFmtId="0" fontId="13" fillId="2" borderId="58" xfId="1" applyFont="1" applyFill="1" applyBorder="1" applyAlignment="1" applyProtection="1">
      <alignment horizontal="center" vertical="center" shrinkToFit="1"/>
    </xf>
    <xf numFmtId="0" fontId="7" fillId="2" borderId="62" xfId="1" applyFont="1" applyFill="1" applyBorder="1" applyProtection="1"/>
    <xf numFmtId="0" fontId="7" fillId="2" borderId="63" xfId="1" applyFont="1" applyFill="1" applyBorder="1" applyProtection="1"/>
    <xf numFmtId="0" fontId="7" fillId="2" borderId="64" xfId="1" applyFont="1" applyFill="1" applyBorder="1" applyProtection="1"/>
    <xf numFmtId="0" fontId="15" fillId="0" borderId="65" xfId="1" applyFont="1" applyFill="1" applyBorder="1" applyAlignment="1" applyProtection="1">
      <alignment horizontal="center"/>
      <protection locked="0"/>
    </xf>
    <xf numFmtId="0" fontId="14" fillId="2" borderId="66" xfId="1" applyFont="1" applyFill="1" applyBorder="1" applyAlignment="1" applyProtection="1">
      <alignment horizontal="center"/>
    </xf>
    <xf numFmtId="0" fontId="15" fillId="2" borderId="66" xfId="1" applyFont="1" applyFill="1" applyBorder="1" applyProtection="1"/>
    <xf numFmtId="1" fontId="15" fillId="0" borderId="66" xfId="1" applyNumberFormat="1" applyFont="1" applyFill="1" applyBorder="1" applyAlignment="1" applyProtection="1">
      <alignment horizontal="center"/>
      <protection locked="0"/>
    </xf>
    <xf numFmtId="0" fontId="14" fillId="0" borderId="66" xfId="1" applyFont="1" applyFill="1" applyBorder="1" applyAlignment="1" applyProtection="1">
      <alignment horizontal="center"/>
      <protection locked="0"/>
    </xf>
    <xf numFmtId="0" fontId="14" fillId="0" borderId="67" xfId="1" applyFont="1" applyFill="1" applyBorder="1" applyAlignment="1" applyProtection="1">
      <alignment horizontal="center"/>
      <protection locked="0"/>
    </xf>
    <xf numFmtId="0" fontId="7" fillId="2" borderId="68" xfId="1" applyFont="1" applyFill="1" applyBorder="1" applyProtection="1"/>
    <xf numFmtId="0" fontId="7" fillId="2" borderId="69" xfId="1" applyFont="1" applyFill="1" applyBorder="1" applyProtection="1"/>
    <xf numFmtId="0" fontId="7" fillId="2" borderId="70" xfId="1" applyFont="1" applyFill="1" applyBorder="1" applyProtection="1"/>
    <xf numFmtId="0" fontId="7" fillId="2" borderId="71" xfId="1" applyFont="1" applyFill="1" applyBorder="1" applyProtection="1"/>
    <xf numFmtId="0" fontId="7" fillId="2" borderId="40" xfId="1" applyFont="1" applyFill="1" applyBorder="1" applyProtection="1"/>
    <xf numFmtId="0" fontId="7" fillId="2" borderId="72" xfId="1" applyFont="1" applyFill="1" applyBorder="1" applyProtection="1"/>
    <xf numFmtId="0" fontId="15" fillId="2" borderId="21" xfId="1" applyFont="1" applyFill="1" applyBorder="1" applyAlignment="1" applyProtection="1">
      <alignment horizontal="center"/>
    </xf>
    <xf numFmtId="0" fontId="14" fillId="2" borderId="18" xfId="1" applyFont="1" applyFill="1" applyBorder="1" applyAlignment="1" applyProtection="1">
      <alignment horizontal="center"/>
    </xf>
    <xf numFmtId="0" fontId="15" fillId="2" borderId="18" xfId="1" applyFont="1" applyFill="1" applyBorder="1" applyProtection="1"/>
    <xf numFmtId="1" fontId="15" fillId="2" borderId="20" xfId="1" applyNumberFormat="1" applyFont="1" applyFill="1" applyBorder="1" applyAlignment="1" applyProtection="1">
      <alignment horizontal="center"/>
    </xf>
    <xf numFmtId="1" fontId="15" fillId="2" borderId="40" xfId="1" applyNumberFormat="1" applyFont="1" applyFill="1" applyBorder="1" applyAlignment="1" applyProtection="1">
      <alignment horizontal="center"/>
    </xf>
    <xf numFmtId="1" fontId="15" fillId="2" borderId="19" xfId="1" applyNumberFormat="1" applyFont="1" applyFill="1" applyBorder="1" applyAlignment="1" applyProtection="1">
      <alignment horizontal="center"/>
    </xf>
    <xf numFmtId="0" fontId="7" fillId="2" borderId="33" xfId="1" applyFont="1" applyFill="1" applyBorder="1" applyProtection="1"/>
    <xf numFmtId="1" fontId="7" fillId="2" borderId="34" xfId="1" applyNumberFormat="1" applyFont="1" applyFill="1" applyBorder="1" applyProtection="1"/>
    <xf numFmtId="0" fontId="14" fillId="2" borderId="18" xfId="1" applyFont="1" applyFill="1" applyBorder="1" applyProtection="1"/>
    <xf numFmtId="0" fontId="15" fillId="2" borderId="73" xfId="1" applyFont="1" applyFill="1" applyBorder="1" applyProtection="1"/>
    <xf numFmtId="0" fontId="7" fillId="2" borderId="20" xfId="1" applyFont="1" applyFill="1" applyBorder="1" applyProtection="1"/>
    <xf numFmtId="0" fontId="7" fillId="2" borderId="74" xfId="1" applyFont="1" applyFill="1" applyBorder="1" applyProtection="1"/>
    <xf numFmtId="0" fontId="7" fillId="2" borderId="75" xfId="1" applyFont="1" applyFill="1" applyBorder="1" applyProtection="1"/>
    <xf numFmtId="0" fontId="7" fillId="2" borderId="76" xfId="1" applyFont="1" applyFill="1" applyBorder="1" applyProtection="1"/>
    <xf numFmtId="0" fontId="7" fillId="2" borderId="80" xfId="1" applyFont="1" applyFill="1" applyBorder="1" applyProtection="1"/>
    <xf numFmtId="0" fontId="7" fillId="2" borderId="81" xfId="1" applyFont="1" applyFill="1" applyBorder="1" applyProtection="1"/>
    <xf numFmtId="0" fontId="15" fillId="2" borderId="20" xfId="1" applyFont="1" applyFill="1" applyBorder="1" applyAlignment="1" applyProtection="1">
      <alignment horizontal="center" vertical="center" shrinkToFit="1"/>
    </xf>
    <xf numFmtId="0" fontId="12" fillId="5" borderId="20" xfId="1" applyFont="1" applyFill="1" applyBorder="1" applyAlignment="1" applyProtection="1">
      <alignment horizontal="center" vertical="center" shrinkToFit="1"/>
    </xf>
    <xf numFmtId="0" fontId="5" fillId="4" borderId="20" xfId="1" applyFont="1" applyFill="1" applyBorder="1" applyAlignment="1" applyProtection="1">
      <alignment horizontal="center" vertical="center" shrinkToFit="1"/>
    </xf>
    <xf numFmtId="0" fontId="15" fillId="0" borderId="18" xfId="1" applyFont="1" applyBorder="1"/>
    <xf numFmtId="0" fontId="13" fillId="4" borderId="31" xfId="1" applyFont="1" applyFill="1" applyBorder="1" applyProtection="1"/>
    <xf numFmtId="0" fontId="15" fillId="4" borderId="85" xfId="1" applyFont="1" applyFill="1" applyBorder="1"/>
    <xf numFmtId="0" fontId="15" fillId="4" borderId="18" xfId="1" applyFont="1" applyFill="1" applyBorder="1"/>
    <xf numFmtId="0" fontId="13" fillId="5" borderId="0" xfId="1" applyFont="1" applyFill="1"/>
    <xf numFmtId="0" fontId="15" fillId="7" borderId="37" xfId="1" applyFont="1" applyFill="1" applyBorder="1" applyAlignment="1" applyProtection="1">
      <alignment horizontal="left"/>
      <protection locked="0"/>
    </xf>
    <xf numFmtId="0" fontId="15" fillId="0" borderId="37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5" fillId="0" borderId="33" xfId="1" applyFont="1" applyBorder="1" applyAlignment="1" applyProtection="1">
      <alignment horizontal="center"/>
      <protection locked="0"/>
    </xf>
    <xf numFmtId="0" fontId="15" fillId="4" borderId="85" xfId="1" applyFont="1" applyFill="1" applyBorder="1" applyAlignment="1">
      <alignment wrapText="1"/>
    </xf>
    <xf numFmtId="0" fontId="15" fillId="0" borderId="18" xfId="1" applyFont="1" applyBorder="1" applyAlignment="1">
      <alignment wrapText="1"/>
    </xf>
    <xf numFmtId="0" fontId="13" fillId="5" borderId="18" xfId="1" applyFont="1" applyFill="1" applyBorder="1" applyAlignment="1">
      <alignment wrapText="1"/>
    </xf>
    <xf numFmtId="0" fontId="15" fillId="4" borderId="18" xfId="1" applyFont="1" applyFill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3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5" fillId="9" borderId="18" xfId="1" applyFont="1" applyFill="1" applyBorder="1" applyAlignment="1">
      <alignment wrapText="1"/>
    </xf>
    <xf numFmtId="0" fontId="15" fillId="9" borderId="18" xfId="1" applyFont="1" applyFill="1" applyBorder="1"/>
    <xf numFmtId="0" fontId="15" fillId="10" borderId="38" xfId="1" applyFont="1" applyFill="1" applyBorder="1" applyAlignment="1" applyProtection="1">
      <alignment horizontal="center"/>
    </xf>
    <xf numFmtId="0" fontId="22" fillId="0" borderId="0" xfId="0" applyFont="1"/>
    <xf numFmtId="0" fontId="23" fillId="0" borderId="18" xfId="0" applyFont="1" applyBorder="1"/>
    <xf numFmtId="0" fontId="21" fillId="0" borderId="18" xfId="0" applyFont="1" applyBorder="1"/>
    <xf numFmtId="0" fontId="24" fillId="0" borderId="0" xfId="0" applyFont="1" applyAlignment="1">
      <alignment vertical="center"/>
    </xf>
    <xf numFmtId="0" fontId="15" fillId="11" borderId="18" xfId="1" applyFont="1" applyFill="1" applyBorder="1" applyAlignment="1">
      <alignment wrapText="1"/>
    </xf>
    <xf numFmtId="0" fontId="6" fillId="2" borderId="0" xfId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center" vertical="top"/>
      <protection locked="0"/>
    </xf>
    <xf numFmtId="0" fontId="7" fillId="0" borderId="0" xfId="0" applyFont="1" applyFill="1" applyBorder="1" applyAlignment="1" applyProtection="1">
      <alignment horizontal="center" vertical="top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textRotation="90"/>
    </xf>
    <xf numFmtId="0" fontId="5" fillId="2" borderId="8" xfId="1" applyFont="1" applyFill="1" applyBorder="1" applyAlignment="1" applyProtection="1">
      <alignment horizontal="center" vertical="center" textRotation="90"/>
    </xf>
    <xf numFmtId="0" fontId="5" fillId="2" borderId="22" xfId="1" applyFont="1" applyFill="1" applyBorder="1" applyAlignment="1" applyProtection="1">
      <alignment horizontal="center" vertical="center" textRotation="90"/>
    </xf>
    <xf numFmtId="0" fontId="9" fillId="2" borderId="3" xfId="1" applyFont="1" applyFill="1" applyBorder="1" applyAlignment="1" applyProtection="1">
      <alignment horizontal="center" vertical="center" textRotation="90"/>
    </xf>
    <xf numFmtId="0" fontId="9" fillId="2" borderId="9" xfId="1" applyFont="1" applyFill="1" applyBorder="1" applyAlignment="1" applyProtection="1">
      <alignment horizontal="center" vertical="center" textRotation="90"/>
    </xf>
    <xf numFmtId="0" fontId="9" fillId="2" borderId="23" xfId="1" applyFont="1" applyFill="1" applyBorder="1" applyAlignment="1" applyProtection="1">
      <alignment horizontal="center" vertical="center" textRotation="90"/>
    </xf>
    <xf numFmtId="0" fontId="10" fillId="4" borderId="4" xfId="1" applyFont="1" applyFill="1" applyBorder="1" applyAlignment="1" applyProtection="1">
      <alignment horizontal="center" vertical="center"/>
    </xf>
    <xf numFmtId="0" fontId="10" fillId="4" borderId="0" xfId="1" applyFont="1" applyFill="1" applyBorder="1" applyAlignment="1" applyProtection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textRotation="90"/>
    </xf>
    <xf numFmtId="0" fontId="7" fillId="2" borderId="26" xfId="0" applyFont="1" applyFill="1" applyBorder="1" applyAlignment="1" applyProtection="1">
      <alignment horizontal="center"/>
    </xf>
    <xf numFmtId="0" fontId="11" fillId="2" borderId="19" xfId="1" applyFont="1" applyFill="1" applyBorder="1" applyAlignment="1" applyProtection="1">
      <alignment horizontal="center" textRotation="90"/>
    </xf>
    <xf numFmtId="0" fontId="7" fillId="2" borderId="27" xfId="0" applyFont="1" applyFill="1" applyBorder="1" applyAlignment="1" applyProtection="1">
      <alignment horizontal="center"/>
    </xf>
    <xf numFmtId="0" fontId="11" fillId="2" borderId="7" xfId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2" borderId="10" xfId="1" applyFont="1" applyFill="1" applyBorder="1" applyAlignment="1" applyProtection="1">
      <alignment horizontal="center"/>
    </xf>
    <xf numFmtId="0" fontId="11" fillId="2" borderId="11" xfId="1" applyFont="1" applyFill="1" applyBorder="1" applyAlignment="1" applyProtection="1">
      <alignment horizontal="center"/>
    </xf>
    <xf numFmtId="0" fontId="11" fillId="2" borderId="12" xfId="1" applyFont="1" applyFill="1" applyBorder="1" applyAlignment="1" applyProtection="1">
      <alignment horizontal="center"/>
    </xf>
    <xf numFmtId="0" fontId="11" fillId="2" borderId="13" xfId="1" applyFont="1" applyFill="1" applyBorder="1" applyAlignment="1" applyProtection="1">
      <alignment horizontal="center"/>
    </xf>
    <xf numFmtId="0" fontId="11" fillId="2" borderId="14" xfId="1" applyFont="1" applyFill="1" applyBorder="1" applyAlignment="1" applyProtection="1">
      <alignment horizontal="center"/>
    </xf>
    <xf numFmtId="0" fontId="10" fillId="5" borderId="82" xfId="1" applyFont="1" applyFill="1" applyBorder="1" applyAlignment="1">
      <alignment horizontal="center" vertical="top"/>
    </xf>
    <xf numFmtId="0" fontId="10" fillId="5" borderId="83" xfId="1" applyFont="1" applyFill="1" applyBorder="1" applyAlignment="1">
      <alignment horizontal="center" vertical="top"/>
    </xf>
    <xf numFmtId="0" fontId="10" fillId="5" borderId="84" xfId="1" applyFont="1" applyFill="1" applyBorder="1" applyAlignment="1">
      <alignment horizontal="center" vertical="top"/>
    </xf>
    <xf numFmtId="0" fontId="15" fillId="0" borderId="21" xfId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left" vertical="center" wrapText="1"/>
      <protection locked="0"/>
    </xf>
    <xf numFmtId="0" fontId="15" fillId="0" borderId="77" xfId="1" applyFont="1" applyFill="1" applyBorder="1" applyAlignment="1" applyProtection="1">
      <alignment horizontal="left" vertical="center" wrapText="1"/>
      <protection locked="0"/>
    </xf>
    <xf numFmtId="0" fontId="7" fillId="0" borderId="78" xfId="0" applyFont="1" applyFill="1" applyBorder="1" applyAlignment="1" applyProtection="1">
      <alignment horizontal="left" vertical="center" wrapText="1"/>
      <protection locked="0"/>
    </xf>
    <xf numFmtId="0" fontId="7" fillId="0" borderId="79" xfId="0" applyFont="1" applyFill="1" applyBorder="1" applyAlignment="1" applyProtection="1">
      <alignment horizontal="left" vertical="center" wrapText="1"/>
      <protection locked="0"/>
    </xf>
    <xf numFmtId="0" fontId="15" fillId="2" borderId="59" xfId="1" applyFont="1" applyFill="1" applyBorder="1" applyAlignment="1" applyProtection="1">
      <alignment horizontal="left" vertical="center" wrapText="1"/>
    </xf>
    <xf numFmtId="0" fontId="7" fillId="2" borderId="60" xfId="0" applyFont="1" applyFill="1" applyBorder="1" applyAlignment="1" applyProtection="1">
      <alignment horizontal="left" vertical="center" wrapText="1"/>
    </xf>
    <xf numFmtId="0" fontId="7" fillId="2" borderId="61" xfId="0" applyFont="1" applyFill="1" applyBorder="1" applyAlignment="1" applyProtection="1">
      <alignment horizontal="left" vertical="center" wrapText="1"/>
    </xf>
    <xf numFmtId="0" fontId="15" fillId="2" borderId="21" xfId="1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20" xfId="0" applyFont="1" applyFill="1" applyBorder="1" applyAlignment="1" applyProtection="1">
      <alignment horizontal="left" vertical="center" wrapText="1"/>
    </xf>
    <xf numFmtId="1" fontId="5" fillId="2" borderId="71" xfId="1" applyNumberFormat="1" applyFont="1" applyFill="1" applyBorder="1" applyAlignment="1" applyProtection="1">
      <alignment horizontal="center" vertical="center"/>
    </xf>
    <xf numFmtId="1" fontId="5" fillId="2" borderId="40" xfId="1" applyNumberFormat="1" applyFont="1" applyFill="1" applyBorder="1" applyAlignment="1" applyProtection="1">
      <alignment horizontal="center" vertical="center"/>
    </xf>
    <xf numFmtId="0" fontId="5" fillId="2" borderId="21" xfId="1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7" fillId="2" borderId="71" xfId="1" applyFont="1" applyFill="1" applyBorder="1" applyAlignment="1" applyProtection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11" fillId="2" borderId="20" xfId="1" applyFont="1" applyFill="1" applyBorder="1" applyAlignment="1" applyProtection="1">
      <alignment horizontal="center" textRotation="90"/>
    </xf>
    <xf numFmtId="0" fontId="7" fillId="2" borderId="28" xfId="0" applyFont="1" applyFill="1" applyBorder="1" applyAlignment="1" applyProtection="1">
      <alignment horizontal="center"/>
    </xf>
    <xf numFmtId="0" fontId="14" fillId="2" borderId="30" xfId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48" xfId="1" applyFont="1" applyFill="1" applyBorder="1" applyAlignment="1" applyProtection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5" fillId="0" borderId="20" xfId="2" applyFont="1" applyFill="1" applyBorder="1" applyAlignment="1">
      <alignment horizontal="left" wrapText="1"/>
    </xf>
    <xf numFmtId="0" fontId="15" fillId="0" borderId="0" xfId="0" applyFont="1" applyBorder="1" applyAlignment="1">
      <alignment wrapText="1"/>
    </xf>
    <xf numFmtId="0" fontId="15" fillId="0" borderId="18" xfId="0" applyFont="1" applyBorder="1" applyAlignment="1">
      <alignment wrapText="1"/>
    </xf>
  </cellXfs>
  <cellStyles count="4">
    <cellStyle name="Normál" xfId="0" builtinId="0"/>
    <cellStyle name="Normál_Gyűjtő közös" xfId="2"/>
    <cellStyle name="Normál_H_B séma 0323" xfId="1"/>
    <cellStyle name="Normál_H-B TKV MŰSZAKI 3 mell jav" xfId="3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C220"/>
  <sheetViews>
    <sheetView tabSelected="1" topLeftCell="B1" zoomScaleNormal="100" workbookViewId="0">
      <selection activeCell="C14" sqref="C14"/>
    </sheetView>
  </sheetViews>
  <sheetFormatPr defaultColWidth="10.6640625" defaultRowHeight="15.75"/>
  <cols>
    <col min="1" max="1" width="20.33203125" style="9" customWidth="1"/>
    <col min="2" max="2" width="7.1640625" style="1" customWidth="1"/>
    <col min="3" max="3" width="115.1640625" style="1" customWidth="1"/>
    <col min="4" max="11" width="5.83203125" style="1" customWidth="1"/>
    <col min="12" max="12" width="0.1640625" style="1" customWidth="1"/>
    <col min="13" max="23" width="5.83203125" style="1" hidden="1" customWidth="1"/>
    <col min="24" max="24" width="7.33203125" style="1" bestFit="1" customWidth="1"/>
    <col min="25" max="25" width="6.33203125" style="1" bestFit="1" customWidth="1"/>
    <col min="26" max="26" width="6.6640625" style="1" customWidth="1"/>
    <col min="27" max="27" width="5.83203125" style="1" customWidth="1"/>
    <col min="28" max="28" width="65.6640625" style="1" customWidth="1"/>
    <col min="29" max="29" width="42.1640625" style="1" customWidth="1"/>
    <col min="30" max="39" width="1.83203125" style="1" customWidth="1"/>
    <col min="40" max="40" width="2.33203125" style="1" customWidth="1"/>
    <col min="41" max="16384" width="10.6640625" style="1"/>
  </cols>
  <sheetData>
    <row r="1" spans="1:29" ht="21.95" customHeight="1">
      <c r="A1" s="173" t="s">
        <v>0</v>
      </c>
      <c r="B1" s="173"/>
      <c r="C1" s="173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0"/>
      <c r="Y1" s="10"/>
      <c r="Z1" s="10"/>
      <c r="AA1" s="10"/>
      <c r="AB1" s="11"/>
      <c r="AC1" s="11"/>
    </row>
    <row r="2" spans="1:29" ht="21.95" customHeight="1">
      <c r="A2" s="175" t="s">
        <v>42</v>
      </c>
      <c r="B2" s="176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2"/>
      <c r="Y2" s="12"/>
      <c r="Z2" s="12"/>
      <c r="AA2" s="12"/>
      <c r="AB2" s="11"/>
      <c r="AC2" s="11"/>
    </row>
    <row r="3" spans="1:29" ht="21.95" customHeight="1">
      <c r="A3" s="154"/>
      <c r="B3" s="152"/>
      <c r="C3" s="155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2"/>
      <c r="Y3" s="12"/>
      <c r="Z3" s="12"/>
      <c r="AA3" s="12"/>
      <c r="AB3" s="11"/>
      <c r="AC3" s="11"/>
    </row>
    <row r="4" spans="1:29" ht="15.75" customHeight="1">
      <c r="A4" s="178" t="s">
        <v>86</v>
      </c>
      <c r="B4" s="178"/>
      <c r="C4" s="17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3"/>
      <c r="Y4" s="13"/>
      <c r="Z4" s="13"/>
      <c r="AA4" s="13"/>
      <c r="AB4" s="11"/>
      <c r="AC4" s="11"/>
    </row>
    <row r="5" spans="1:29" ht="15.75" customHeight="1" thickBot="1">
      <c r="A5" s="180" t="s">
        <v>1</v>
      </c>
      <c r="B5" s="180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4"/>
      <c r="Y5" s="14"/>
      <c r="Z5" s="14"/>
      <c r="AA5" s="14"/>
      <c r="AB5" s="11"/>
      <c r="AC5" s="11"/>
    </row>
    <row r="6" spans="1:29" ht="15.75" customHeight="1" thickTop="1" thickBot="1">
      <c r="A6" s="182" t="s">
        <v>2</v>
      </c>
      <c r="B6" s="185" t="s">
        <v>3</v>
      </c>
      <c r="C6" s="188" t="s">
        <v>4</v>
      </c>
      <c r="D6" s="191" t="s">
        <v>5</v>
      </c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7" t="s">
        <v>6</v>
      </c>
      <c r="Y6" s="198"/>
      <c r="Z6" s="198"/>
      <c r="AA6" s="198"/>
      <c r="AB6" s="206" t="s">
        <v>40</v>
      </c>
      <c r="AC6" s="206" t="s">
        <v>41</v>
      </c>
    </row>
    <row r="7" spans="1:29" ht="15.75" customHeight="1">
      <c r="A7" s="183"/>
      <c r="B7" s="186"/>
      <c r="C7" s="189"/>
      <c r="D7" s="201" t="s">
        <v>7</v>
      </c>
      <c r="E7" s="202"/>
      <c r="F7" s="202"/>
      <c r="G7" s="203"/>
      <c r="H7" s="204" t="s">
        <v>8</v>
      </c>
      <c r="I7" s="202"/>
      <c r="J7" s="202"/>
      <c r="K7" s="205"/>
      <c r="L7" s="201" t="s">
        <v>9</v>
      </c>
      <c r="M7" s="202"/>
      <c r="N7" s="202"/>
      <c r="O7" s="203"/>
      <c r="P7" s="201" t="s">
        <v>10</v>
      </c>
      <c r="Q7" s="202"/>
      <c r="R7" s="202"/>
      <c r="S7" s="203"/>
      <c r="T7" s="204" t="s">
        <v>11</v>
      </c>
      <c r="U7" s="202"/>
      <c r="V7" s="202"/>
      <c r="W7" s="205"/>
      <c r="X7" s="199"/>
      <c r="Y7" s="200"/>
      <c r="Z7" s="200"/>
      <c r="AA7" s="200"/>
      <c r="AB7" s="207"/>
      <c r="AC7" s="207"/>
    </row>
    <row r="8" spans="1:29" ht="15.75" customHeight="1">
      <c r="A8" s="183"/>
      <c r="B8" s="186"/>
      <c r="C8" s="189"/>
      <c r="D8" s="15" t="s">
        <v>12</v>
      </c>
      <c r="E8" s="15" t="s">
        <v>13</v>
      </c>
      <c r="F8" s="193" t="s">
        <v>14</v>
      </c>
      <c r="G8" s="195" t="s">
        <v>15</v>
      </c>
      <c r="H8" s="15" t="s">
        <v>12</v>
      </c>
      <c r="I8" s="15" t="s">
        <v>16</v>
      </c>
      <c r="J8" s="193" t="s">
        <v>14</v>
      </c>
      <c r="K8" s="195" t="s">
        <v>15</v>
      </c>
      <c r="L8" s="15" t="s">
        <v>12</v>
      </c>
      <c r="M8" s="15" t="s">
        <v>16</v>
      </c>
      <c r="N8" s="193" t="s">
        <v>14</v>
      </c>
      <c r="O8" s="195" t="s">
        <v>15</v>
      </c>
      <c r="P8" s="15" t="s">
        <v>12</v>
      </c>
      <c r="Q8" s="15" t="s">
        <v>16</v>
      </c>
      <c r="R8" s="193" t="s">
        <v>14</v>
      </c>
      <c r="S8" s="195" t="s">
        <v>15</v>
      </c>
      <c r="T8" s="15" t="s">
        <v>12</v>
      </c>
      <c r="U8" s="15" t="s">
        <v>16</v>
      </c>
      <c r="V8" s="193" t="s">
        <v>14</v>
      </c>
      <c r="W8" s="229" t="s">
        <v>15</v>
      </c>
      <c r="X8" s="16" t="s">
        <v>12</v>
      </c>
      <c r="Y8" s="15" t="s">
        <v>16</v>
      </c>
      <c r="Z8" s="193" t="s">
        <v>14</v>
      </c>
      <c r="AA8" s="229" t="s">
        <v>15</v>
      </c>
      <c r="AB8" s="207"/>
      <c r="AC8" s="207"/>
    </row>
    <row r="9" spans="1:29" ht="80.099999999999994" customHeight="1" thickBot="1">
      <c r="A9" s="184"/>
      <c r="B9" s="187"/>
      <c r="C9" s="190"/>
      <c r="D9" s="17" t="s">
        <v>39</v>
      </c>
      <c r="E9" s="17" t="s">
        <v>39</v>
      </c>
      <c r="F9" s="194"/>
      <c r="G9" s="196"/>
      <c r="H9" s="17" t="s">
        <v>39</v>
      </c>
      <c r="I9" s="17" t="s">
        <v>39</v>
      </c>
      <c r="J9" s="194"/>
      <c r="K9" s="196"/>
      <c r="L9" s="17" t="s">
        <v>39</v>
      </c>
      <c r="M9" s="17" t="s">
        <v>39</v>
      </c>
      <c r="N9" s="194"/>
      <c r="O9" s="196"/>
      <c r="P9" s="17" t="s">
        <v>17</v>
      </c>
      <c r="Q9" s="17" t="s">
        <v>17</v>
      </c>
      <c r="R9" s="194"/>
      <c r="S9" s="196"/>
      <c r="T9" s="17" t="s">
        <v>17</v>
      </c>
      <c r="U9" s="17" t="s">
        <v>17</v>
      </c>
      <c r="V9" s="194"/>
      <c r="W9" s="230"/>
      <c r="X9" s="17" t="s">
        <v>39</v>
      </c>
      <c r="Y9" s="17" t="s">
        <v>39</v>
      </c>
      <c r="Z9" s="194"/>
      <c r="AA9" s="230"/>
      <c r="AB9" s="208"/>
      <c r="AC9" s="208"/>
    </row>
    <row r="10" spans="1:29" s="2" customFormat="1" ht="15.75" customHeight="1">
      <c r="A10" s="18">
        <v>1</v>
      </c>
      <c r="B10" s="19"/>
      <c r="C10" s="20" t="s">
        <v>18</v>
      </c>
      <c r="D10" s="231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1"/>
      <c r="Y10" s="146"/>
      <c r="Z10" s="22"/>
      <c r="AA10" s="22"/>
      <c r="AB10" s="147"/>
      <c r="AC10" s="157"/>
    </row>
    <row r="11" spans="1:29" ht="15.75" customHeight="1">
      <c r="A11" s="168" t="s">
        <v>92</v>
      </c>
      <c r="B11" s="25" t="s">
        <v>19</v>
      </c>
      <c r="C11" s="235" t="s">
        <v>46</v>
      </c>
      <c r="D11" s="26">
        <v>8</v>
      </c>
      <c r="E11" s="27">
        <v>4</v>
      </c>
      <c r="F11" s="28">
        <v>4</v>
      </c>
      <c r="G11" s="29" t="s">
        <v>96</v>
      </c>
      <c r="H11" s="26"/>
      <c r="I11" s="27"/>
      <c r="J11" s="27"/>
      <c r="K11" s="30"/>
      <c r="L11" s="26"/>
      <c r="M11" s="27"/>
      <c r="N11" s="27"/>
      <c r="O11" s="30"/>
      <c r="P11" s="26"/>
      <c r="Q11" s="27"/>
      <c r="R11" s="27"/>
      <c r="S11" s="30"/>
      <c r="T11" s="26"/>
      <c r="U11" s="27"/>
      <c r="V11" s="27"/>
      <c r="W11" s="31"/>
      <c r="X11" s="32">
        <f>SUM(D11,H11)</f>
        <v>8</v>
      </c>
      <c r="Y11" s="33">
        <f t="shared" ref="Y11:Y17" si="0">SUM(E11,I11)</f>
        <v>4</v>
      </c>
      <c r="Z11" s="33">
        <f t="shared" ref="Z11:Z17" si="1">SUM(F11,J11)</f>
        <v>4</v>
      </c>
      <c r="AA11" s="142"/>
      <c r="AB11" s="163" t="s">
        <v>72</v>
      </c>
      <c r="AC11" s="172" t="s">
        <v>56</v>
      </c>
    </row>
    <row r="12" spans="1:29" ht="15.75" customHeight="1">
      <c r="A12" s="169" t="s">
        <v>93</v>
      </c>
      <c r="B12" s="35" t="s">
        <v>19</v>
      </c>
      <c r="C12" s="235" t="s">
        <v>43</v>
      </c>
      <c r="D12" s="26">
        <v>8</v>
      </c>
      <c r="E12" s="27">
        <v>4</v>
      </c>
      <c r="F12" s="28">
        <v>4</v>
      </c>
      <c r="G12" s="29" t="s">
        <v>96</v>
      </c>
      <c r="H12" s="26"/>
      <c r="I12" s="27"/>
      <c r="J12" s="27"/>
      <c r="K12" s="30"/>
      <c r="L12" s="26"/>
      <c r="M12" s="27"/>
      <c r="N12" s="27"/>
      <c r="O12" s="30"/>
      <c r="P12" s="26"/>
      <c r="Q12" s="27"/>
      <c r="R12" s="27"/>
      <c r="S12" s="30"/>
      <c r="T12" s="26"/>
      <c r="U12" s="27"/>
      <c r="V12" s="27"/>
      <c r="W12" s="31"/>
      <c r="X12" s="32">
        <f t="shared" ref="X12:X17" si="2">SUM(D12,H12)</f>
        <v>8</v>
      </c>
      <c r="Y12" s="33">
        <f t="shared" si="0"/>
        <v>4</v>
      </c>
      <c r="Z12" s="33">
        <f t="shared" si="1"/>
        <v>4</v>
      </c>
      <c r="AA12" s="142"/>
      <c r="AB12" s="164" t="s">
        <v>73</v>
      </c>
      <c r="AC12" s="158" t="s">
        <v>57</v>
      </c>
    </row>
    <row r="13" spans="1:29" ht="15.75" customHeight="1">
      <c r="A13" s="36" t="s">
        <v>77</v>
      </c>
      <c r="B13" s="35" t="s">
        <v>19</v>
      </c>
      <c r="C13" s="236" t="s">
        <v>44</v>
      </c>
      <c r="D13" s="26">
        <v>8</v>
      </c>
      <c r="E13" s="27">
        <v>4</v>
      </c>
      <c r="F13" s="28">
        <v>4</v>
      </c>
      <c r="G13" s="29" t="s">
        <v>96</v>
      </c>
      <c r="H13" s="26"/>
      <c r="I13" s="27"/>
      <c r="J13" s="27"/>
      <c r="K13" s="30"/>
      <c r="L13" s="26"/>
      <c r="M13" s="27"/>
      <c r="N13" s="27"/>
      <c r="O13" s="30"/>
      <c r="P13" s="26"/>
      <c r="Q13" s="27"/>
      <c r="R13" s="27"/>
      <c r="S13" s="30"/>
      <c r="T13" s="26"/>
      <c r="U13" s="27"/>
      <c r="V13" s="27"/>
      <c r="W13" s="31"/>
      <c r="X13" s="32">
        <f t="shared" si="2"/>
        <v>8</v>
      </c>
      <c r="Y13" s="33">
        <f t="shared" si="0"/>
        <v>4</v>
      </c>
      <c r="Z13" s="33">
        <f t="shared" si="1"/>
        <v>4</v>
      </c>
      <c r="AA13" s="142"/>
      <c r="AB13" s="145" t="s">
        <v>55</v>
      </c>
      <c r="AC13" s="172" t="s">
        <v>58</v>
      </c>
    </row>
    <row r="14" spans="1:29" ht="15.75" customHeight="1">
      <c r="A14" s="36" t="s">
        <v>78</v>
      </c>
      <c r="B14" s="35" t="s">
        <v>19</v>
      </c>
      <c r="C14" s="235" t="s">
        <v>45</v>
      </c>
      <c r="D14" s="26">
        <v>12</v>
      </c>
      <c r="E14" s="27">
        <v>8</v>
      </c>
      <c r="F14" s="28">
        <v>5</v>
      </c>
      <c r="G14" s="29" t="s">
        <v>71</v>
      </c>
      <c r="H14" s="26"/>
      <c r="I14" s="27"/>
      <c r="J14" s="27"/>
      <c r="K14" s="30"/>
      <c r="L14" s="26"/>
      <c r="M14" s="27"/>
      <c r="N14" s="27"/>
      <c r="O14" s="30"/>
      <c r="P14" s="26"/>
      <c r="Q14" s="27"/>
      <c r="R14" s="27"/>
      <c r="S14" s="30"/>
      <c r="T14" s="26"/>
      <c r="U14" s="27"/>
      <c r="V14" s="27"/>
      <c r="W14" s="31"/>
      <c r="X14" s="32">
        <f t="shared" si="2"/>
        <v>12</v>
      </c>
      <c r="Y14" s="33">
        <f t="shared" si="0"/>
        <v>8</v>
      </c>
      <c r="Z14" s="33">
        <f t="shared" si="1"/>
        <v>5</v>
      </c>
      <c r="AA14" s="142"/>
      <c r="AB14" s="145" t="s">
        <v>55</v>
      </c>
      <c r="AC14" s="172" t="s">
        <v>48</v>
      </c>
    </row>
    <row r="15" spans="1:29" ht="15.75" customHeight="1">
      <c r="A15" s="36" t="s">
        <v>79</v>
      </c>
      <c r="B15" s="35" t="s">
        <v>19</v>
      </c>
      <c r="C15" s="235" t="s">
        <v>52</v>
      </c>
      <c r="D15" s="26">
        <v>12</v>
      </c>
      <c r="E15" s="27">
        <v>8</v>
      </c>
      <c r="F15" s="28">
        <v>5</v>
      </c>
      <c r="G15" s="29" t="s">
        <v>71</v>
      </c>
      <c r="H15" s="26"/>
      <c r="I15" s="27"/>
      <c r="J15" s="27"/>
      <c r="K15" s="30"/>
      <c r="L15" s="26"/>
      <c r="M15" s="27"/>
      <c r="N15" s="27"/>
      <c r="O15" s="30"/>
      <c r="P15" s="26"/>
      <c r="Q15" s="27"/>
      <c r="R15" s="27"/>
      <c r="S15" s="30"/>
      <c r="T15" s="26"/>
      <c r="U15" s="27"/>
      <c r="V15" s="27"/>
      <c r="W15" s="31"/>
      <c r="X15" s="32">
        <f t="shared" si="2"/>
        <v>12</v>
      </c>
      <c r="Y15" s="33">
        <f t="shared" si="0"/>
        <v>8</v>
      </c>
      <c r="Z15" s="33">
        <f t="shared" si="1"/>
        <v>5</v>
      </c>
      <c r="AA15" s="142"/>
      <c r="AB15" s="145" t="s">
        <v>55</v>
      </c>
      <c r="AC15" s="172" t="s">
        <v>48</v>
      </c>
    </row>
    <row r="16" spans="1:29" ht="15.75" customHeight="1">
      <c r="A16" s="36" t="s">
        <v>80</v>
      </c>
      <c r="B16" s="35" t="s">
        <v>19</v>
      </c>
      <c r="C16" s="235" t="s">
        <v>53</v>
      </c>
      <c r="D16" s="26">
        <v>6</v>
      </c>
      <c r="E16" s="27">
        <v>6</v>
      </c>
      <c r="F16" s="28">
        <v>4</v>
      </c>
      <c r="G16" s="29" t="s">
        <v>96</v>
      </c>
      <c r="H16" s="26"/>
      <c r="I16" s="27"/>
      <c r="J16" s="27"/>
      <c r="K16" s="30"/>
      <c r="L16" s="26"/>
      <c r="M16" s="27"/>
      <c r="N16" s="27"/>
      <c r="O16" s="30"/>
      <c r="P16" s="26"/>
      <c r="Q16" s="27"/>
      <c r="R16" s="27"/>
      <c r="S16" s="30"/>
      <c r="T16" s="26"/>
      <c r="U16" s="27"/>
      <c r="V16" s="27"/>
      <c r="W16" s="31"/>
      <c r="X16" s="32">
        <f t="shared" si="2"/>
        <v>6</v>
      </c>
      <c r="Y16" s="33">
        <f t="shared" si="0"/>
        <v>6</v>
      </c>
      <c r="Z16" s="33">
        <f t="shared" si="1"/>
        <v>4</v>
      </c>
      <c r="AA16" s="142"/>
      <c r="AB16" s="145" t="s">
        <v>55</v>
      </c>
      <c r="AC16" s="158" t="s">
        <v>59</v>
      </c>
    </row>
    <row r="17" spans="1:29" ht="15.75" customHeight="1">
      <c r="A17" s="171" t="s">
        <v>95</v>
      </c>
      <c r="B17" s="35" t="s">
        <v>19</v>
      </c>
      <c r="C17" s="235" t="s">
        <v>54</v>
      </c>
      <c r="D17" s="26">
        <v>6</v>
      </c>
      <c r="E17" s="27">
        <v>6</v>
      </c>
      <c r="F17" s="28">
        <v>4</v>
      </c>
      <c r="G17" s="37" t="s">
        <v>96</v>
      </c>
      <c r="H17" s="26"/>
      <c r="I17" s="27"/>
      <c r="J17" s="27"/>
      <c r="K17" s="30"/>
      <c r="L17" s="26"/>
      <c r="M17" s="27"/>
      <c r="N17" s="27"/>
      <c r="O17" s="30"/>
      <c r="P17" s="26"/>
      <c r="Q17" s="27"/>
      <c r="R17" s="27"/>
      <c r="S17" s="30"/>
      <c r="T17" s="26"/>
      <c r="U17" s="27"/>
      <c r="V17" s="27"/>
      <c r="W17" s="31"/>
      <c r="X17" s="32">
        <f t="shared" si="2"/>
        <v>6</v>
      </c>
      <c r="Y17" s="33">
        <f t="shared" si="0"/>
        <v>6</v>
      </c>
      <c r="Z17" s="33">
        <f t="shared" si="1"/>
        <v>4</v>
      </c>
      <c r="AA17" s="142"/>
      <c r="AB17" s="162" t="s">
        <v>74</v>
      </c>
      <c r="AC17" s="158" t="s">
        <v>49</v>
      </c>
    </row>
    <row r="18" spans="1:29" s="2" customFormat="1" ht="15.75" customHeight="1">
      <c r="A18" s="93"/>
      <c r="B18" s="94"/>
      <c r="C18" s="65" t="s">
        <v>36</v>
      </c>
      <c r="D18" s="95">
        <f>SUM(D11:D17)</f>
        <v>60</v>
      </c>
      <c r="E18" s="95">
        <f>SUM(E11:E17)</f>
        <v>40</v>
      </c>
      <c r="F18" s="95">
        <f>SUM(F11:F17)</f>
        <v>30</v>
      </c>
      <c r="G18" s="96"/>
      <c r="H18" s="95">
        <f>SUM(H11:H17)</f>
        <v>0</v>
      </c>
      <c r="I18" s="95">
        <f>SUM(I11:I17)</f>
        <v>0</v>
      </c>
      <c r="J18" s="95">
        <f>SUM(J11:J17)</f>
        <v>0</v>
      </c>
      <c r="K18" s="97"/>
      <c r="L18" s="95"/>
      <c r="M18" s="86"/>
      <c r="N18" s="86"/>
      <c r="O18" s="97"/>
      <c r="P18" s="95"/>
      <c r="Q18" s="86"/>
      <c r="R18" s="86"/>
      <c r="S18" s="97"/>
      <c r="T18" s="95"/>
      <c r="U18" s="86"/>
      <c r="V18" s="86"/>
      <c r="W18" s="87"/>
      <c r="X18" s="89">
        <f>SUM(X11:X17)</f>
        <v>60</v>
      </c>
      <c r="Y18" s="90">
        <f t="shared" ref="Y18:Z18" si="3">SUM(Y11:Y17)</f>
        <v>40</v>
      </c>
      <c r="Z18" s="90">
        <f t="shared" si="3"/>
        <v>30</v>
      </c>
      <c r="AA18" s="143"/>
      <c r="AB18" s="93"/>
      <c r="AC18" s="159"/>
    </row>
    <row r="19" spans="1:29" ht="15.75" customHeight="1">
      <c r="A19" s="38"/>
      <c r="B19" s="39"/>
      <c r="C19" s="66" t="s">
        <v>37</v>
      </c>
      <c r="D19" s="40"/>
      <c r="E19" s="41"/>
      <c r="F19" s="42"/>
      <c r="G19" s="43"/>
      <c r="H19" s="40"/>
      <c r="I19" s="41"/>
      <c r="J19" s="41"/>
      <c r="K19" s="44"/>
      <c r="L19" s="40"/>
      <c r="M19" s="41"/>
      <c r="N19" s="41"/>
      <c r="O19" s="44"/>
      <c r="P19" s="40"/>
      <c r="Q19" s="41"/>
      <c r="R19" s="41"/>
      <c r="S19" s="44"/>
      <c r="T19" s="40"/>
      <c r="U19" s="41"/>
      <c r="V19" s="41"/>
      <c r="W19" s="45"/>
      <c r="X19" s="46">
        <f t="shared" ref="X19:X25" si="4">SUM(D19,H19)</f>
        <v>0</v>
      </c>
      <c r="Y19" s="47">
        <f t="shared" ref="Y19:Y25" si="5">SUM(E19,I19)</f>
        <v>0</v>
      </c>
      <c r="Z19" s="47">
        <f t="shared" ref="Z19:Z25" si="6">SUM(F19,J19)</f>
        <v>0</v>
      </c>
      <c r="AA19" s="144"/>
      <c r="AB19" s="148"/>
      <c r="AC19" s="160"/>
    </row>
    <row r="20" spans="1:29" ht="15.75" customHeight="1">
      <c r="A20" s="24" t="s">
        <v>81</v>
      </c>
      <c r="B20" s="25" t="s">
        <v>19</v>
      </c>
      <c r="C20" s="237" t="s">
        <v>65</v>
      </c>
      <c r="D20" s="26"/>
      <c r="E20" s="27"/>
      <c r="F20" s="27"/>
      <c r="G20" s="49"/>
      <c r="H20" s="26">
        <v>12</v>
      </c>
      <c r="I20" s="27">
        <v>8</v>
      </c>
      <c r="J20" s="27">
        <v>5</v>
      </c>
      <c r="K20" s="29" t="s">
        <v>71</v>
      </c>
      <c r="L20" s="26"/>
      <c r="M20" s="27"/>
      <c r="N20" s="27"/>
      <c r="O20" s="30"/>
      <c r="P20" s="26"/>
      <c r="Q20" s="27"/>
      <c r="R20" s="27"/>
      <c r="S20" s="30"/>
      <c r="T20" s="26"/>
      <c r="U20" s="27"/>
      <c r="V20" s="27"/>
      <c r="W20" s="31"/>
      <c r="X20" s="32">
        <f t="shared" si="4"/>
        <v>12</v>
      </c>
      <c r="Y20" s="33">
        <f t="shared" si="5"/>
        <v>8</v>
      </c>
      <c r="Z20" s="33">
        <f t="shared" si="6"/>
        <v>5</v>
      </c>
      <c r="AA20" s="142"/>
      <c r="AB20" s="145" t="s">
        <v>55</v>
      </c>
      <c r="AC20" s="158" t="s">
        <v>50</v>
      </c>
    </row>
    <row r="21" spans="1:29" ht="15.75" customHeight="1">
      <c r="A21" s="24" t="s">
        <v>82</v>
      </c>
      <c r="B21" s="25" t="s">
        <v>19</v>
      </c>
      <c r="C21" s="237" t="s">
        <v>66</v>
      </c>
      <c r="D21" s="26"/>
      <c r="E21" s="27"/>
      <c r="F21" s="27"/>
      <c r="G21" s="49"/>
      <c r="H21" s="26">
        <v>12</v>
      </c>
      <c r="I21" s="27">
        <v>8</v>
      </c>
      <c r="J21" s="27">
        <v>5</v>
      </c>
      <c r="K21" s="31" t="s">
        <v>19</v>
      </c>
      <c r="L21" s="26"/>
      <c r="M21" s="27"/>
      <c r="N21" s="27"/>
      <c r="O21" s="31"/>
      <c r="P21" s="156"/>
      <c r="Q21" s="27"/>
      <c r="R21" s="27"/>
      <c r="S21" s="31"/>
      <c r="T21" s="26"/>
      <c r="U21" s="27"/>
      <c r="V21" s="27"/>
      <c r="W21" s="31"/>
      <c r="X21" s="32">
        <f t="shared" si="4"/>
        <v>12</v>
      </c>
      <c r="Y21" s="33">
        <f t="shared" si="5"/>
        <v>8</v>
      </c>
      <c r="Z21" s="33">
        <f t="shared" si="6"/>
        <v>5</v>
      </c>
      <c r="AA21" s="142"/>
      <c r="AB21" s="145" t="s">
        <v>55</v>
      </c>
      <c r="AC21" s="158" t="s">
        <v>63</v>
      </c>
    </row>
    <row r="22" spans="1:29" ht="18" customHeight="1">
      <c r="A22" s="48" t="s">
        <v>90</v>
      </c>
      <c r="B22" s="25" t="s">
        <v>19</v>
      </c>
      <c r="C22" s="237" t="s">
        <v>67</v>
      </c>
      <c r="D22" s="26"/>
      <c r="E22" s="27"/>
      <c r="F22" s="27"/>
      <c r="G22" s="49"/>
      <c r="H22" s="26">
        <v>8</v>
      </c>
      <c r="I22" s="27">
        <v>4</v>
      </c>
      <c r="J22" s="27">
        <v>4</v>
      </c>
      <c r="K22" s="31" t="s">
        <v>96</v>
      </c>
      <c r="L22" s="26"/>
      <c r="M22" s="27"/>
      <c r="N22" s="27"/>
      <c r="O22" s="31"/>
      <c r="P22" s="156"/>
      <c r="Q22" s="27"/>
      <c r="R22" s="27"/>
      <c r="S22" s="31"/>
      <c r="T22" s="26"/>
      <c r="U22" s="27"/>
      <c r="V22" s="27"/>
      <c r="W22" s="31"/>
      <c r="X22" s="32">
        <f t="shared" si="4"/>
        <v>8</v>
      </c>
      <c r="Y22" s="33">
        <f t="shared" si="5"/>
        <v>4</v>
      </c>
      <c r="Z22" s="33">
        <f t="shared" si="6"/>
        <v>4</v>
      </c>
      <c r="AA22" s="142"/>
      <c r="AB22" s="161" t="s">
        <v>64</v>
      </c>
      <c r="AC22" s="172" t="s">
        <v>62</v>
      </c>
    </row>
    <row r="23" spans="1:29" ht="15.75" customHeight="1">
      <c r="A23" s="170" t="s">
        <v>94</v>
      </c>
      <c r="B23" s="25" t="s">
        <v>19</v>
      </c>
      <c r="C23" s="237" t="s">
        <v>68</v>
      </c>
      <c r="D23" s="50"/>
      <c r="E23" s="51"/>
      <c r="F23" s="51"/>
      <c r="G23" s="49"/>
      <c r="H23" s="50">
        <v>8</v>
      </c>
      <c r="I23" s="51">
        <v>4</v>
      </c>
      <c r="J23" s="51">
        <v>4</v>
      </c>
      <c r="K23" s="27" t="s">
        <v>96</v>
      </c>
      <c r="L23" s="50"/>
      <c r="M23" s="51"/>
      <c r="N23" s="51"/>
      <c r="O23" s="52"/>
      <c r="P23" s="53"/>
      <c r="Q23" s="51"/>
      <c r="R23" s="51"/>
      <c r="S23" s="27"/>
      <c r="T23" s="50"/>
      <c r="U23" s="51"/>
      <c r="V23" s="51"/>
      <c r="W23" s="31"/>
      <c r="X23" s="32">
        <f t="shared" si="4"/>
        <v>8</v>
      </c>
      <c r="Y23" s="33">
        <f t="shared" si="5"/>
        <v>4</v>
      </c>
      <c r="Z23" s="33">
        <f t="shared" si="6"/>
        <v>4</v>
      </c>
      <c r="AA23" s="142"/>
      <c r="AB23" s="166" t="s">
        <v>91</v>
      </c>
      <c r="AC23" s="158" t="s">
        <v>61</v>
      </c>
    </row>
    <row r="24" spans="1:29" ht="33.75" customHeight="1">
      <c r="A24" s="170" t="s">
        <v>89</v>
      </c>
      <c r="B24" s="25" t="s">
        <v>19</v>
      </c>
      <c r="C24" s="237" t="s">
        <v>69</v>
      </c>
      <c r="D24" s="50"/>
      <c r="E24" s="51"/>
      <c r="F24" s="51"/>
      <c r="G24" s="27"/>
      <c r="H24" s="50">
        <v>8</v>
      </c>
      <c r="I24" s="51">
        <v>4</v>
      </c>
      <c r="J24" s="51">
        <v>4</v>
      </c>
      <c r="K24" s="54" t="s">
        <v>96</v>
      </c>
      <c r="L24" s="50"/>
      <c r="M24" s="51"/>
      <c r="N24" s="51"/>
      <c r="O24" s="52"/>
      <c r="P24" s="53"/>
      <c r="Q24" s="51"/>
      <c r="R24" s="51"/>
      <c r="S24" s="27"/>
      <c r="T24" s="50"/>
      <c r="U24" s="51"/>
      <c r="V24" s="51"/>
      <c r="W24" s="31"/>
      <c r="X24" s="32">
        <f t="shared" si="4"/>
        <v>8</v>
      </c>
      <c r="Y24" s="33">
        <f t="shared" si="5"/>
        <v>4</v>
      </c>
      <c r="Z24" s="33">
        <f t="shared" si="6"/>
        <v>4</v>
      </c>
      <c r="AA24" s="142"/>
      <c r="AB24" s="165" t="s">
        <v>76</v>
      </c>
      <c r="AC24" s="158" t="s">
        <v>60</v>
      </c>
    </row>
    <row r="25" spans="1:29" ht="15.75" customHeight="1">
      <c r="A25" s="24" t="s">
        <v>83</v>
      </c>
      <c r="B25" s="25" t="s">
        <v>19</v>
      </c>
      <c r="C25" s="237" t="s">
        <v>70</v>
      </c>
      <c r="D25" s="50"/>
      <c r="E25" s="51"/>
      <c r="F25" s="51"/>
      <c r="G25" s="27"/>
      <c r="H25" s="50">
        <v>8</v>
      </c>
      <c r="I25" s="51">
        <v>4</v>
      </c>
      <c r="J25" s="51">
        <v>4</v>
      </c>
      <c r="K25" s="54" t="s">
        <v>96</v>
      </c>
      <c r="L25" s="50"/>
      <c r="M25" s="51"/>
      <c r="N25" s="51"/>
      <c r="O25" s="52"/>
      <c r="P25" s="53"/>
      <c r="Q25" s="51"/>
      <c r="R25" s="51"/>
      <c r="S25" s="27"/>
      <c r="T25" s="50"/>
      <c r="U25" s="51"/>
      <c r="V25" s="51"/>
      <c r="W25" s="31"/>
      <c r="X25" s="32">
        <f t="shared" si="4"/>
        <v>8</v>
      </c>
      <c r="Y25" s="33">
        <f t="shared" si="5"/>
        <v>4</v>
      </c>
      <c r="Z25" s="33">
        <f t="shared" si="6"/>
        <v>4</v>
      </c>
      <c r="AA25" s="142"/>
      <c r="AB25" s="145" t="s">
        <v>75</v>
      </c>
      <c r="AC25" s="172" t="s">
        <v>51</v>
      </c>
    </row>
    <row r="26" spans="1:29" s="2" customFormat="1" ht="15.75" customHeight="1">
      <c r="A26" s="82"/>
      <c r="B26" s="83"/>
      <c r="C26" s="67"/>
      <c r="D26" s="95">
        <f>SUM(D20:D25)</f>
        <v>0</v>
      </c>
      <c r="E26" s="95">
        <f>SUM(E20:E25)</f>
        <v>0</v>
      </c>
      <c r="F26" s="95">
        <f>SUM(F20:F25)</f>
        <v>0</v>
      </c>
      <c r="G26" s="86"/>
      <c r="H26" s="95">
        <f>SUM(H20:H25)</f>
        <v>56</v>
      </c>
      <c r="I26" s="95">
        <f>SUM(I20:I25)</f>
        <v>32</v>
      </c>
      <c r="J26" s="95">
        <f>SUM(J20:J25)</f>
        <v>26</v>
      </c>
      <c r="K26" s="86"/>
      <c r="L26" s="84"/>
      <c r="M26" s="85"/>
      <c r="N26" s="85"/>
      <c r="O26" s="87"/>
      <c r="P26" s="88"/>
      <c r="Q26" s="85"/>
      <c r="R26" s="85"/>
      <c r="S26" s="86"/>
      <c r="T26" s="84"/>
      <c r="U26" s="85"/>
      <c r="V26" s="85"/>
      <c r="W26" s="87"/>
      <c r="X26" s="89">
        <f>SUM(X20:X25)</f>
        <v>56</v>
      </c>
      <c r="Y26" s="90">
        <f>SUM(Y20:Y25)</f>
        <v>32</v>
      </c>
      <c r="Z26" s="90">
        <f>SUM(Z20:Z25)</f>
        <v>26</v>
      </c>
      <c r="AA26" s="91"/>
      <c r="AB26" s="149"/>
      <c r="AC26" s="149"/>
    </row>
    <row r="27" spans="1:29" ht="15.75" customHeight="1">
      <c r="A27" s="150" t="s">
        <v>84</v>
      </c>
      <c r="B27" s="69" t="s">
        <v>19</v>
      </c>
      <c r="C27" s="70" t="s">
        <v>47</v>
      </c>
      <c r="D27" s="71"/>
      <c r="E27" s="72"/>
      <c r="F27" s="72"/>
      <c r="G27" s="73"/>
      <c r="H27" s="74">
        <v>6</v>
      </c>
      <c r="I27" s="72">
        <v>6</v>
      </c>
      <c r="J27" s="75">
        <v>4</v>
      </c>
      <c r="K27" s="73" t="s">
        <v>97</v>
      </c>
      <c r="L27" s="74"/>
      <c r="M27" s="72"/>
      <c r="N27" s="72"/>
      <c r="O27" s="76"/>
      <c r="P27" s="71"/>
      <c r="Q27" s="72"/>
      <c r="R27" s="72"/>
      <c r="S27" s="73"/>
      <c r="T27" s="74"/>
      <c r="U27" s="72"/>
      <c r="V27" s="72"/>
      <c r="W27" s="76"/>
      <c r="X27" s="77"/>
      <c r="Y27" s="78"/>
      <c r="Z27" s="78"/>
      <c r="AA27" s="79"/>
      <c r="AB27" s="80" t="s">
        <v>55</v>
      </c>
      <c r="AC27" s="80" t="s">
        <v>59</v>
      </c>
    </row>
    <row r="28" spans="1:29" ht="15.75" customHeight="1">
      <c r="A28" s="150" t="s">
        <v>87</v>
      </c>
      <c r="B28" s="69" t="s">
        <v>19</v>
      </c>
      <c r="C28" s="70" t="s">
        <v>88</v>
      </c>
      <c r="D28" s="71"/>
      <c r="E28" s="72"/>
      <c r="F28" s="72"/>
      <c r="G28" s="73"/>
      <c r="H28" s="74"/>
      <c r="I28" s="72"/>
      <c r="J28" s="75"/>
      <c r="K28" s="73"/>
      <c r="L28" s="74"/>
      <c r="M28" s="72"/>
      <c r="N28" s="72"/>
      <c r="O28" s="76"/>
      <c r="P28" s="71"/>
      <c r="Q28" s="72"/>
      <c r="R28" s="72"/>
      <c r="S28" s="73"/>
      <c r="T28" s="74"/>
      <c r="U28" s="72"/>
      <c r="V28" s="72"/>
      <c r="W28" s="76"/>
      <c r="X28" s="77"/>
      <c r="Y28" s="78"/>
      <c r="Z28" s="78"/>
      <c r="AA28" s="79"/>
      <c r="AB28" s="80"/>
      <c r="AC28" s="80"/>
    </row>
    <row r="29" spans="1:29" ht="15.75" customHeight="1" thickBot="1">
      <c r="A29" s="151" t="s">
        <v>85</v>
      </c>
      <c r="B29" s="167" t="s">
        <v>19</v>
      </c>
      <c r="C29" s="55" t="s">
        <v>21</v>
      </c>
      <c r="D29" s="53"/>
      <c r="E29" s="51"/>
      <c r="F29" s="51"/>
      <c r="G29" s="27"/>
      <c r="H29" s="50"/>
      <c r="I29" s="51"/>
      <c r="J29" s="51"/>
      <c r="K29" s="27" t="s">
        <v>22</v>
      </c>
      <c r="L29" s="50"/>
      <c r="M29" s="51"/>
      <c r="N29" s="51"/>
      <c r="O29" s="27"/>
      <c r="P29" s="50"/>
      <c r="Q29" s="51"/>
      <c r="R29" s="51"/>
      <c r="S29" s="27"/>
      <c r="T29" s="50"/>
      <c r="U29" s="51"/>
      <c r="V29" s="51"/>
      <c r="W29" s="31"/>
      <c r="X29" s="32" t="str">
        <f t="shared" ref="X29:Z29" si="7">IF(D29+H29+L29+P29+T29=0,"",D29+H29+L29+P29+T29)</f>
        <v/>
      </c>
      <c r="Y29" s="33" t="str">
        <f t="shared" si="7"/>
        <v/>
      </c>
      <c r="Z29" s="33" t="str">
        <f t="shared" si="7"/>
        <v/>
      </c>
      <c r="AA29" s="34" t="s">
        <v>20</v>
      </c>
      <c r="AB29" s="80"/>
      <c r="AC29" s="80"/>
    </row>
    <row r="30" spans="1:29" s="2" customFormat="1" ht="15.75" customHeight="1" thickBot="1">
      <c r="A30" s="56"/>
      <c r="B30" s="57"/>
      <c r="C30" s="68" t="s">
        <v>23</v>
      </c>
      <c r="D30" s="59">
        <f>SUM(D18,D26)</f>
        <v>60</v>
      </c>
      <c r="E30" s="59">
        <f>SUM(E18,E26)</f>
        <v>40</v>
      </c>
      <c r="F30" s="60">
        <f>SUM(F18,F26)</f>
        <v>30</v>
      </c>
      <c r="G30" s="61"/>
      <c r="H30" s="62">
        <f>SUM(H18,H26,H27)</f>
        <v>62</v>
      </c>
      <c r="I30" s="60">
        <f>SUM(I18,I26,I27)</f>
        <v>38</v>
      </c>
      <c r="J30" s="60">
        <f>SUM(J18,J26,J27)</f>
        <v>30</v>
      </c>
      <c r="K30" s="61"/>
      <c r="L30" s="58">
        <f>SUM(L18,L26)</f>
        <v>0</v>
      </c>
      <c r="M30" s="60">
        <f>SUM(M11:M29)</f>
        <v>0</v>
      </c>
      <c r="N30" s="60">
        <f>SUM(N11:N29)</f>
        <v>0</v>
      </c>
      <c r="O30" s="61"/>
      <c r="P30" s="62">
        <f t="shared" ref="P30:W30" si="8">SUM(P11:P29)</f>
        <v>0</v>
      </c>
      <c r="Q30" s="60">
        <f t="shared" si="8"/>
        <v>0</v>
      </c>
      <c r="R30" s="60">
        <f t="shared" si="8"/>
        <v>0</v>
      </c>
      <c r="S30" s="61">
        <f t="shared" si="8"/>
        <v>0</v>
      </c>
      <c r="T30" s="58">
        <f t="shared" si="8"/>
        <v>0</v>
      </c>
      <c r="U30" s="60">
        <f t="shared" si="8"/>
        <v>0</v>
      </c>
      <c r="V30" s="60">
        <f t="shared" si="8"/>
        <v>0</v>
      </c>
      <c r="W30" s="63">
        <f t="shared" si="8"/>
        <v>0</v>
      </c>
      <c r="X30" s="64">
        <f t="shared" ref="X30:Y30" si="9">SUM(D30,H30)</f>
        <v>122</v>
      </c>
      <c r="Y30" s="60">
        <f t="shared" si="9"/>
        <v>78</v>
      </c>
      <c r="Z30" s="60">
        <f>SUM(F30,J30)</f>
        <v>60</v>
      </c>
      <c r="AA30" s="61" t="s">
        <v>20</v>
      </c>
      <c r="AB30" s="80"/>
      <c r="AC30" s="80"/>
    </row>
    <row r="31" spans="1:29" s="2" customFormat="1" ht="18" thickBo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98"/>
      <c r="Y31" s="99"/>
      <c r="Z31" s="99"/>
      <c r="AA31" s="100"/>
      <c r="AB31" s="80"/>
      <c r="AC31" s="80"/>
    </row>
    <row r="32" spans="1:29" s="92" customFormat="1" ht="18" thickBot="1">
      <c r="A32" s="101"/>
      <c r="B32" s="102"/>
      <c r="C32" s="103" t="s">
        <v>24</v>
      </c>
      <c r="D32" s="104">
        <f>D30</f>
        <v>60</v>
      </c>
      <c r="E32" s="105">
        <f>E30</f>
        <v>40</v>
      </c>
      <c r="F32" s="106" t="s">
        <v>20</v>
      </c>
      <c r="G32" s="107" t="s">
        <v>20</v>
      </c>
      <c r="H32" s="104">
        <f>H30</f>
        <v>62</v>
      </c>
      <c r="I32" s="105">
        <f>I30</f>
        <v>38</v>
      </c>
      <c r="J32" s="106" t="s">
        <v>20</v>
      </c>
      <c r="K32" s="108" t="s">
        <v>20</v>
      </c>
      <c r="L32" s="109">
        <f>L30</f>
        <v>0</v>
      </c>
      <c r="M32" s="105">
        <f>M30</f>
        <v>0</v>
      </c>
      <c r="N32" s="106" t="s">
        <v>20</v>
      </c>
      <c r="O32" s="107" t="s">
        <v>20</v>
      </c>
      <c r="P32" s="109" t="e">
        <f>P30+#REF!</f>
        <v>#REF!</v>
      </c>
      <c r="Q32" s="105" t="e">
        <f>Q30+#REF!</f>
        <v>#REF!</v>
      </c>
      <c r="R32" s="106" t="s">
        <v>20</v>
      </c>
      <c r="S32" s="106" t="s">
        <v>20</v>
      </c>
      <c r="T32" s="105" t="e">
        <f>T30+#REF!</f>
        <v>#REF!</v>
      </c>
      <c r="U32" s="105" t="e">
        <f>U30+#REF!</f>
        <v>#REF!</v>
      </c>
      <c r="V32" s="106" t="s">
        <v>20</v>
      </c>
      <c r="W32" s="106" t="s">
        <v>20</v>
      </c>
      <c r="X32" s="105">
        <f>IF(D32+H32+L32=0,"",D32+H32+L32)</f>
        <v>122</v>
      </c>
      <c r="Y32" s="105">
        <f>IF(E32+I32+M32=0,"",E32+I32+M32)</f>
        <v>78</v>
      </c>
      <c r="Z32" s="106" t="s">
        <v>20</v>
      </c>
      <c r="AA32" s="110" t="s">
        <v>20</v>
      </c>
      <c r="AB32" s="23"/>
      <c r="AC32" s="23"/>
    </row>
    <row r="33" spans="1:29" s="3" customFormat="1" ht="17.25" thickTop="1" thickBot="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7"/>
      <c r="X33" s="111"/>
      <c r="Y33" s="112"/>
      <c r="Z33" s="112"/>
      <c r="AA33" s="113"/>
      <c r="AB33" s="81"/>
      <c r="AC33" s="81"/>
    </row>
    <row r="34" spans="1:29" s="3" customFormat="1" ht="15.75" customHeight="1" thickTop="1">
      <c r="A34" s="114"/>
      <c r="B34" s="115"/>
      <c r="C34" s="116"/>
      <c r="D34" s="117"/>
      <c r="E34" s="117"/>
      <c r="F34" s="118"/>
      <c r="G34" s="119"/>
      <c r="H34" s="118"/>
      <c r="I34" s="117"/>
      <c r="J34" s="118"/>
      <c r="K34" s="118"/>
      <c r="L34" s="118"/>
      <c r="M34" s="117"/>
      <c r="N34" s="118"/>
      <c r="O34" s="118"/>
      <c r="P34" s="118"/>
      <c r="Q34" s="117"/>
      <c r="R34" s="118"/>
      <c r="S34" s="118"/>
      <c r="T34" s="118"/>
      <c r="U34" s="117"/>
      <c r="V34" s="118"/>
      <c r="W34" s="119"/>
      <c r="X34" s="120"/>
      <c r="Y34" s="121"/>
      <c r="Z34" s="121"/>
      <c r="AA34" s="122"/>
      <c r="AB34" s="81"/>
      <c r="AC34" s="81"/>
    </row>
    <row r="35" spans="1:29" s="3" customFormat="1" ht="9.9499999999999993" customHeight="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20"/>
      <c r="X35" s="123"/>
      <c r="Y35" s="124"/>
      <c r="Z35" s="124"/>
      <c r="AA35" s="125"/>
      <c r="AB35" s="81"/>
      <c r="AC35" s="81"/>
    </row>
    <row r="36" spans="1:29" s="3" customFormat="1" ht="15.75" customHeight="1">
      <c r="A36" s="221" t="s">
        <v>25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123"/>
      <c r="Y36" s="124"/>
      <c r="Z36" s="124"/>
      <c r="AA36" s="125"/>
      <c r="AB36" s="81"/>
      <c r="AC36" s="81"/>
    </row>
    <row r="37" spans="1:29" s="3" customFormat="1" ht="15.75" customHeight="1">
      <c r="A37" s="126"/>
      <c r="B37" s="127"/>
      <c r="C37" s="128" t="s">
        <v>26</v>
      </c>
      <c r="D37" s="129"/>
      <c r="E37" s="130"/>
      <c r="F37" s="33"/>
      <c r="G37" s="131">
        <f>COUNTIF(G11:G31,"A")</f>
        <v>0</v>
      </c>
      <c r="H37" s="129"/>
      <c r="I37" s="130"/>
      <c r="J37" s="33"/>
      <c r="K37" s="131">
        <f>COUNTIF(K11:K31,"A")</f>
        <v>0</v>
      </c>
      <c r="L37" s="129"/>
      <c r="M37" s="130"/>
      <c r="N37" s="33"/>
      <c r="O37" s="131">
        <f>COUNTIF(O11:O31,"A")</f>
        <v>0</v>
      </c>
      <c r="P37" s="129"/>
      <c r="Q37" s="130"/>
      <c r="R37" s="33"/>
      <c r="S37" s="131">
        <f>COUNTIF(S11:S31,"A")</f>
        <v>0</v>
      </c>
      <c r="T37" s="129"/>
      <c r="U37" s="130"/>
      <c r="V37" s="33"/>
      <c r="W37" s="129">
        <f>COUNTIF(W11:W31,"A")</f>
        <v>0</v>
      </c>
      <c r="X37" s="123"/>
      <c r="Y37" s="124"/>
      <c r="Z37" s="132"/>
      <c r="AA37" s="133">
        <f t="shared" ref="AA37:AA46" si="10">SUM(D37:W37)</f>
        <v>0</v>
      </c>
      <c r="AB37" s="81"/>
      <c r="AC37" s="81"/>
    </row>
    <row r="38" spans="1:29" s="3" customFormat="1" ht="15.75" customHeight="1">
      <c r="A38" s="126"/>
      <c r="B38" s="127"/>
      <c r="C38" s="128" t="s">
        <v>27</v>
      </c>
      <c r="D38" s="129"/>
      <c r="E38" s="130"/>
      <c r="F38" s="33"/>
      <c r="G38" s="131">
        <f>COUNTIF(G11:G31,"B")</f>
        <v>0</v>
      </c>
      <c r="H38" s="129"/>
      <c r="I38" s="130"/>
      <c r="J38" s="33"/>
      <c r="K38" s="131">
        <f>COUNTIF(K11:K31,"B")</f>
        <v>0</v>
      </c>
      <c r="L38" s="129"/>
      <c r="M38" s="130"/>
      <c r="N38" s="33"/>
      <c r="O38" s="131">
        <f>COUNTIF(O11:O31,"B")</f>
        <v>0</v>
      </c>
      <c r="P38" s="129"/>
      <c r="Q38" s="130"/>
      <c r="R38" s="33"/>
      <c r="S38" s="131">
        <f>COUNTIF(S11:S31,"B")</f>
        <v>0</v>
      </c>
      <c r="T38" s="129"/>
      <c r="U38" s="130"/>
      <c r="V38" s="33"/>
      <c r="W38" s="129">
        <f>COUNTIF(W11:W31,"B")</f>
        <v>0</v>
      </c>
      <c r="X38" s="123"/>
      <c r="Y38" s="124"/>
      <c r="Z38" s="132"/>
      <c r="AA38" s="133">
        <f t="shared" si="10"/>
        <v>0</v>
      </c>
      <c r="AB38" s="81"/>
      <c r="AC38" s="81"/>
    </row>
    <row r="39" spans="1:29" s="3" customFormat="1" ht="15.75" customHeight="1">
      <c r="A39" s="126"/>
      <c r="B39" s="127"/>
      <c r="C39" s="128" t="s">
        <v>98</v>
      </c>
      <c r="D39" s="129"/>
      <c r="E39" s="130"/>
      <c r="F39" s="33"/>
      <c r="G39" s="131">
        <f>COUNTIF(G11:G31,"F")</f>
        <v>0</v>
      </c>
      <c r="H39" s="129"/>
      <c r="I39" s="130"/>
      <c r="J39" s="33"/>
      <c r="K39" s="131">
        <f>COUNTIF(K11:K31,"F")</f>
        <v>0</v>
      </c>
      <c r="L39" s="129"/>
      <c r="M39" s="130"/>
      <c r="N39" s="33"/>
      <c r="O39" s="131">
        <f>COUNTIF(O11:O31,"F")</f>
        <v>0</v>
      </c>
      <c r="P39" s="129"/>
      <c r="Q39" s="130"/>
      <c r="R39" s="33"/>
      <c r="S39" s="131">
        <f>COUNTIF(S11:S31,"F")</f>
        <v>0</v>
      </c>
      <c r="T39" s="129"/>
      <c r="U39" s="130"/>
      <c r="V39" s="33"/>
      <c r="W39" s="129">
        <f>COUNTIF(W11:W31,"F")</f>
        <v>0</v>
      </c>
      <c r="X39" s="123"/>
      <c r="Y39" s="124"/>
      <c r="Z39" s="132"/>
      <c r="AA39" s="133">
        <f t="shared" si="10"/>
        <v>0</v>
      </c>
      <c r="AB39" s="81"/>
      <c r="AC39" s="81"/>
    </row>
    <row r="40" spans="1:29" s="3" customFormat="1" ht="15.75" customHeight="1">
      <c r="A40" s="126"/>
      <c r="B40" s="127"/>
      <c r="C40" s="128" t="s">
        <v>99</v>
      </c>
      <c r="D40" s="129"/>
      <c r="E40" s="130"/>
      <c r="F40" s="33"/>
      <c r="G40" s="131">
        <f>COUNTIF(G11:G31,"F(z)")</f>
        <v>0</v>
      </c>
      <c r="H40" s="129"/>
      <c r="I40" s="130"/>
      <c r="J40" s="33"/>
      <c r="K40" s="131">
        <f>COUNTIF(K11:K31,"F(z)")</f>
        <v>0</v>
      </c>
      <c r="L40" s="129"/>
      <c r="M40" s="130"/>
      <c r="N40" s="33"/>
      <c r="O40" s="131">
        <f>COUNTIF(O11:O31,"F(z)")</f>
        <v>0</v>
      </c>
      <c r="P40" s="129"/>
      <c r="Q40" s="130"/>
      <c r="R40" s="33"/>
      <c r="S40" s="131">
        <f>COUNTIF(S11:S31,"F(z)")</f>
        <v>0</v>
      </c>
      <c r="T40" s="129"/>
      <c r="U40" s="130"/>
      <c r="V40" s="33"/>
      <c r="W40" s="129">
        <f>COUNTIF(W11:W31,"F(z)")</f>
        <v>0</v>
      </c>
      <c r="X40" s="123"/>
      <c r="Y40" s="124"/>
      <c r="Z40" s="132"/>
      <c r="AA40" s="133">
        <f t="shared" si="10"/>
        <v>0</v>
      </c>
      <c r="AB40" s="81"/>
      <c r="AC40" s="81"/>
    </row>
    <row r="41" spans="1:29" s="3" customFormat="1" ht="15.75" customHeight="1">
      <c r="A41" s="126"/>
      <c r="B41" s="127"/>
      <c r="C41" s="128" t="s">
        <v>28</v>
      </c>
      <c r="D41" s="129"/>
      <c r="E41" s="130"/>
      <c r="F41" s="33"/>
      <c r="G41" s="131">
        <f>COUNTIF(G11:G31,"G")</f>
        <v>0</v>
      </c>
      <c r="H41" s="129"/>
      <c r="I41" s="130"/>
      <c r="J41" s="33"/>
      <c r="K41" s="131">
        <v>0</v>
      </c>
      <c r="L41" s="129"/>
      <c r="M41" s="130"/>
      <c r="N41" s="33"/>
      <c r="O41" s="131">
        <f>COUNTIF(O11:O31,"G")</f>
        <v>0</v>
      </c>
      <c r="P41" s="129"/>
      <c r="Q41" s="130"/>
      <c r="R41" s="33"/>
      <c r="S41" s="131">
        <f>COUNTIF(S11:S31,"G")</f>
        <v>0</v>
      </c>
      <c r="T41" s="129"/>
      <c r="U41" s="130"/>
      <c r="V41" s="33"/>
      <c r="W41" s="129">
        <f>COUNTIF(W11:W31,"G")</f>
        <v>0</v>
      </c>
      <c r="X41" s="123"/>
      <c r="Y41" s="124"/>
      <c r="Z41" s="132"/>
      <c r="AA41" s="133">
        <f t="shared" si="10"/>
        <v>0</v>
      </c>
      <c r="AB41" s="81"/>
      <c r="AC41" s="81"/>
    </row>
    <row r="42" spans="1:29" s="3" customFormat="1" ht="15.75" customHeight="1">
      <c r="A42" s="126"/>
      <c r="B42" s="127"/>
      <c r="C42" s="128" t="s">
        <v>29</v>
      </c>
      <c r="D42" s="129"/>
      <c r="E42" s="130"/>
      <c r="F42" s="33"/>
      <c r="G42" s="131">
        <f>COUNTIF(G11:G31,"G(Z)")</f>
        <v>0</v>
      </c>
      <c r="H42" s="129"/>
      <c r="I42" s="130"/>
      <c r="J42" s="33"/>
      <c r="K42" s="131">
        <f>COUNTIF(K11:K31,"G(Z)")</f>
        <v>0</v>
      </c>
      <c r="L42" s="129"/>
      <c r="M42" s="130"/>
      <c r="N42" s="33"/>
      <c r="O42" s="131">
        <f>COUNTIF(O11:O31,"G(Z)")</f>
        <v>0</v>
      </c>
      <c r="P42" s="129"/>
      <c r="Q42" s="130"/>
      <c r="R42" s="33"/>
      <c r="S42" s="131">
        <f>COUNTIF(S11:S31,"G(Z)")</f>
        <v>0</v>
      </c>
      <c r="T42" s="129"/>
      <c r="U42" s="130"/>
      <c r="V42" s="33"/>
      <c r="W42" s="129">
        <f>COUNTIF(W11:W31,"G(Z)")</f>
        <v>0</v>
      </c>
      <c r="X42" s="123"/>
      <c r="Y42" s="124"/>
      <c r="Z42" s="132"/>
      <c r="AA42" s="133">
        <f t="shared" si="10"/>
        <v>0</v>
      </c>
      <c r="AB42" s="81"/>
      <c r="AC42" s="81"/>
    </row>
    <row r="43" spans="1:29" s="3" customFormat="1" ht="15.75" customHeight="1">
      <c r="A43" s="126"/>
      <c r="B43" s="127"/>
      <c r="C43" s="128" t="s">
        <v>30</v>
      </c>
      <c r="D43" s="129"/>
      <c r="E43" s="130"/>
      <c r="F43" s="33"/>
      <c r="G43" s="131">
        <f>COUNTIF(G11:G35,"k")</f>
        <v>0</v>
      </c>
      <c r="H43" s="129"/>
      <c r="I43" s="130"/>
      <c r="J43" s="33"/>
      <c r="K43" s="131">
        <f>COUNTIF(K11:K35,"k")</f>
        <v>1</v>
      </c>
      <c r="L43" s="129"/>
      <c r="M43" s="130"/>
      <c r="N43" s="33"/>
      <c r="O43" s="131">
        <f>COUNTIF(O13:O31,"v")</f>
        <v>0</v>
      </c>
      <c r="P43" s="129"/>
      <c r="Q43" s="130"/>
      <c r="R43" s="33"/>
      <c r="S43" s="131">
        <f>COUNTIF(S13:S31,"v")</f>
        <v>0</v>
      </c>
      <c r="T43" s="129"/>
      <c r="U43" s="130"/>
      <c r="V43" s="33"/>
      <c r="W43" s="129">
        <f>COUNTIF(W13:W31,"v")</f>
        <v>0</v>
      </c>
      <c r="X43" s="123"/>
      <c r="Y43" s="124"/>
      <c r="Z43" s="132"/>
      <c r="AA43" s="133">
        <f t="shared" si="10"/>
        <v>1</v>
      </c>
      <c r="AB43" s="81"/>
      <c r="AC43" s="81"/>
    </row>
    <row r="44" spans="1:29" s="3" customFormat="1" ht="15.75" customHeight="1">
      <c r="A44" s="126"/>
      <c r="B44" s="127"/>
      <c r="C44" s="128" t="s">
        <v>31</v>
      </c>
      <c r="D44" s="129"/>
      <c r="E44" s="130"/>
      <c r="F44" s="33"/>
      <c r="G44" s="131">
        <f>COUNTIF(G11:G31,"k(Z)")</f>
        <v>2</v>
      </c>
      <c r="H44" s="129"/>
      <c r="I44" s="130"/>
      <c r="J44" s="33"/>
      <c r="K44" s="131">
        <f>COUNTIF(K11:K31,"K(Z)")</f>
        <v>1</v>
      </c>
      <c r="L44" s="129"/>
      <c r="M44" s="130"/>
      <c r="N44" s="33"/>
      <c r="O44" s="131">
        <f>COUNTIF(O11:O31,"V(Z)")</f>
        <v>0</v>
      </c>
      <c r="P44" s="129"/>
      <c r="Q44" s="130"/>
      <c r="R44" s="33"/>
      <c r="S44" s="131">
        <f>COUNTIF(S11:S31,"V(Z)")</f>
        <v>0</v>
      </c>
      <c r="T44" s="129"/>
      <c r="U44" s="130"/>
      <c r="V44" s="33"/>
      <c r="W44" s="129">
        <f>COUNTIF(W11:W31,"V(Z)")</f>
        <v>0</v>
      </c>
      <c r="X44" s="123"/>
      <c r="Y44" s="124"/>
      <c r="Z44" s="132"/>
      <c r="AA44" s="133">
        <f t="shared" si="10"/>
        <v>3</v>
      </c>
      <c r="AB44" s="81"/>
      <c r="AC44" s="81"/>
    </row>
    <row r="45" spans="1:29" s="3" customFormat="1" ht="15.75" customHeight="1">
      <c r="A45" s="126"/>
      <c r="B45" s="127"/>
      <c r="C45" s="128" t="s">
        <v>32</v>
      </c>
      <c r="D45" s="129"/>
      <c r="E45" s="130"/>
      <c r="F45" s="33"/>
      <c r="G45" s="131">
        <f>COUNTIF(G11:G31,"AV")</f>
        <v>0</v>
      </c>
      <c r="H45" s="129"/>
      <c r="I45" s="130"/>
      <c r="J45" s="33"/>
      <c r="K45" s="131">
        <f>COUNTIF(K11:K31,"AV")</f>
        <v>0</v>
      </c>
      <c r="L45" s="129"/>
      <c r="M45" s="130"/>
      <c r="N45" s="33"/>
      <c r="O45" s="131">
        <f>COUNTIF(O11:O31,"AV")</f>
        <v>0</v>
      </c>
      <c r="P45" s="129"/>
      <c r="Q45" s="130"/>
      <c r="R45" s="33"/>
      <c r="S45" s="131">
        <f>COUNTIF(S11:S31,"AV")</f>
        <v>0</v>
      </c>
      <c r="T45" s="129"/>
      <c r="U45" s="130"/>
      <c r="V45" s="33"/>
      <c r="W45" s="129">
        <f>COUNTIF(W11:W31,"AV")</f>
        <v>0</v>
      </c>
      <c r="X45" s="123"/>
      <c r="Y45" s="124"/>
      <c r="Z45" s="132"/>
      <c r="AA45" s="133">
        <f t="shared" si="10"/>
        <v>0</v>
      </c>
      <c r="AB45" s="81"/>
      <c r="AC45" s="81"/>
    </row>
    <row r="46" spans="1:29" s="3" customFormat="1" ht="15.75" customHeight="1">
      <c r="A46" s="126"/>
      <c r="B46" s="127"/>
      <c r="C46" s="128" t="s">
        <v>33</v>
      </c>
      <c r="D46" s="129"/>
      <c r="E46" s="130"/>
      <c r="F46" s="33"/>
      <c r="G46" s="131">
        <f>COUNTIF(G11:G31,"KO")</f>
        <v>0</v>
      </c>
      <c r="H46" s="129"/>
      <c r="I46" s="130"/>
      <c r="J46" s="33"/>
      <c r="K46" s="131">
        <f>COUNTIF(K11:K31,"KO")</f>
        <v>0</v>
      </c>
      <c r="L46" s="129"/>
      <c r="M46" s="130"/>
      <c r="N46" s="33"/>
      <c r="O46" s="131">
        <f>COUNTIF(O11:O31,"KO")</f>
        <v>0</v>
      </c>
      <c r="P46" s="129"/>
      <c r="Q46" s="130"/>
      <c r="R46" s="33"/>
      <c r="S46" s="131">
        <f>COUNTIF(S11:S31,"KO")</f>
        <v>0</v>
      </c>
      <c r="T46" s="129"/>
      <c r="U46" s="130"/>
      <c r="V46" s="33"/>
      <c r="W46" s="129">
        <f>COUNTIF(W11:W31,"KO")</f>
        <v>0</v>
      </c>
      <c r="X46" s="123"/>
      <c r="Y46" s="124"/>
      <c r="Z46" s="132"/>
      <c r="AA46" s="133">
        <f t="shared" si="10"/>
        <v>0</v>
      </c>
      <c r="AB46" s="81"/>
      <c r="AC46" s="81"/>
    </row>
    <row r="47" spans="1:29" s="3" customFormat="1" ht="15.75" customHeight="1">
      <c r="A47" s="126"/>
      <c r="B47" s="134"/>
      <c r="C47" s="135" t="s">
        <v>38</v>
      </c>
      <c r="D47" s="136"/>
      <c r="E47" s="124"/>
      <c r="F47" s="132"/>
      <c r="G47" s="131">
        <f>COUNTIF(G11:G31,"Z")</f>
        <v>0</v>
      </c>
      <c r="H47" s="136"/>
      <c r="I47" s="124"/>
      <c r="J47" s="132"/>
      <c r="K47" s="131">
        <v>0</v>
      </c>
      <c r="L47" s="136"/>
      <c r="M47" s="124"/>
      <c r="N47" s="132"/>
      <c r="O47" s="131">
        <f>COUNTIF(O11:O31,"Z")</f>
        <v>0</v>
      </c>
      <c r="P47" s="136"/>
      <c r="Q47" s="124"/>
      <c r="R47" s="132"/>
      <c r="S47" s="131">
        <f>COUNTIF(S11:S31,"Z")</f>
        <v>0</v>
      </c>
      <c r="T47" s="136"/>
      <c r="U47" s="124"/>
      <c r="V47" s="132"/>
      <c r="W47" s="129">
        <f>COUNTIF(W11:W31,"Z")</f>
        <v>0</v>
      </c>
      <c r="X47" s="123"/>
      <c r="Y47" s="124"/>
      <c r="Z47" s="132"/>
      <c r="AA47" s="133">
        <v>0</v>
      </c>
      <c r="AB47" s="81"/>
      <c r="AC47" s="81"/>
    </row>
    <row r="48" spans="1:29" s="3" customFormat="1" ht="15.75" customHeight="1">
      <c r="A48" s="223" t="s">
        <v>34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5"/>
      <c r="X48" s="226" t="s">
        <v>35</v>
      </c>
      <c r="Y48" s="227"/>
      <c r="Z48" s="228"/>
      <c r="AA48" s="133">
        <f>SUM(AA37:AA47)</f>
        <v>4</v>
      </c>
      <c r="AB48" s="81"/>
      <c r="AC48" s="81"/>
    </row>
    <row r="49" spans="1:29" s="3" customFormat="1" ht="15.75" customHeight="1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  <c r="X49" s="137"/>
      <c r="Y49" s="13"/>
      <c r="Z49" s="13"/>
      <c r="AA49" s="138"/>
      <c r="AB49" s="81"/>
      <c r="AC49" s="81"/>
    </row>
    <row r="50" spans="1:29" s="3" customFormat="1" ht="15.75" customHeight="1">
      <c r="A50" s="209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1"/>
      <c r="X50" s="137"/>
      <c r="Y50" s="13"/>
      <c r="Z50" s="13"/>
      <c r="AA50" s="139"/>
      <c r="AB50" s="81"/>
      <c r="AC50" s="81"/>
    </row>
    <row r="51" spans="1:29" s="3" customFormat="1" ht="15.75" customHeight="1" thickBot="1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4"/>
      <c r="X51" s="140"/>
      <c r="Y51" s="14"/>
      <c r="Z51" s="14"/>
      <c r="AA51" s="141"/>
      <c r="AB51" s="81"/>
      <c r="AC51" s="81"/>
    </row>
    <row r="52" spans="1:29" s="3" customFormat="1" ht="15.75" customHeight="1" thickTop="1">
      <c r="A52" s="4"/>
      <c r="B52" s="5"/>
      <c r="C52" s="5"/>
    </row>
    <row r="53" spans="1:29" s="3" customFormat="1" ht="15.75" customHeight="1">
      <c r="A53" s="4"/>
      <c r="B53" s="5"/>
      <c r="C53" s="5"/>
    </row>
    <row r="54" spans="1:29" s="3" customFormat="1" ht="15.75" customHeight="1">
      <c r="A54" s="4"/>
      <c r="B54" s="5"/>
      <c r="C54" s="5"/>
    </row>
    <row r="55" spans="1:29" s="3" customFormat="1" ht="15.75" customHeight="1">
      <c r="A55" s="4"/>
      <c r="B55" s="5"/>
      <c r="C55" s="5"/>
    </row>
    <row r="56" spans="1:29" s="3" customFormat="1" ht="15.75" customHeight="1">
      <c r="A56" s="4"/>
      <c r="B56" s="5"/>
      <c r="C56" s="5"/>
    </row>
    <row r="57" spans="1:29" s="3" customFormat="1" ht="15.75" customHeight="1">
      <c r="A57" s="4"/>
      <c r="B57" s="5"/>
      <c r="C57" s="5"/>
    </row>
    <row r="58" spans="1:29" s="3" customFormat="1" ht="15.75" customHeight="1">
      <c r="A58" s="4"/>
      <c r="B58" s="5"/>
      <c r="C58" s="5"/>
    </row>
    <row r="59" spans="1:29" s="3" customFormat="1" ht="15.75" customHeight="1">
      <c r="A59" s="4"/>
      <c r="B59" s="5"/>
      <c r="C59" s="5"/>
    </row>
    <row r="60" spans="1:29" s="3" customFormat="1" ht="15.75" customHeight="1">
      <c r="A60" s="4"/>
      <c r="B60" s="5"/>
      <c r="C60" s="5"/>
    </row>
    <row r="61" spans="1:29" s="3" customFormat="1" ht="15.75" customHeight="1">
      <c r="A61" s="4"/>
      <c r="B61" s="5"/>
      <c r="C61" s="5"/>
    </row>
    <row r="62" spans="1:29" s="3" customFormat="1" ht="15.75" customHeight="1">
      <c r="A62" s="4"/>
      <c r="B62" s="5"/>
      <c r="C62" s="5"/>
    </row>
    <row r="63" spans="1:29" s="3" customFormat="1" ht="15.75" customHeight="1">
      <c r="A63" s="4"/>
      <c r="B63" s="5"/>
      <c r="C63" s="5"/>
    </row>
    <row r="64" spans="1:29" s="3" customFormat="1" ht="15.75" customHeight="1">
      <c r="A64" s="4"/>
      <c r="B64" s="5"/>
      <c r="C64" s="5"/>
    </row>
    <row r="65" spans="1:3" s="3" customFormat="1" ht="15.75" customHeight="1">
      <c r="A65" s="4"/>
      <c r="B65" s="5"/>
      <c r="C65" s="5"/>
    </row>
    <row r="66" spans="1:3" s="3" customFormat="1" ht="15.75" customHeight="1">
      <c r="A66" s="4"/>
      <c r="B66" s="5"/>
      <c r="C66" s="5"/>
    </row>
    <row r="67" spans="1:3" s="3" customFormat="1" ht="15.75" customHeight="1">
      <c r="A67" s="4"/>
      <c r="B67" s="5"/>
      <c r="C67" s="5"/>
    </row>
    <row r="68" spans="1:3" s="3" customFormat="1" ht="15.75" customHeight="1">
      <c r="A68" s="4"/>
      <c r="B68" s="5"/>
      <c r="C68" s="5"/>
    </row>
    <row r="69" spans="1:3" s="3" customFormat="1" ht="15.75" customHeight="1">
      <c r="A69" s="4"/>
      <c r="B69" s="5"/>
      <c r="C69" s="5"/>
    </row>
    <row r="70" spans="1:3" s="3" customFormat="1" ht="15.75" customHeight="1">
      <c r="A70" s="4"/>
      <c r="B70" s="5"/>
      <c r="C70" s="5"/>
    </row>
    <row r="71" spans="1:3" s="3" customFormat="1" ht="15.75" customHeight="1">
      <c r="A71" s="4"/>
      <c r="B71" s="5"/>
      <c r="C71" s="5"/>
    </row>
    <row r="72" spans="1:3" s="3" customFormat="1" ht="15.75" customHeight="1">
      <c r="A72" s="4"/>
      <c r="B72" s="5"/>
      <c r="C72" s="5"/>
    </row>
    <row r="73" spans="1:3" s="3" customFormat="1" ht="15.75" customHeight="1">
      <c r="A73" s="4"/>
      <c r="B73" s="5"/>
      <c r="C73" s="5"/>
    </row>
    <row r="74" spans="1:3" s="3" customFormat="1" ht="15.75" customHeight="1">
      <c r="A74" s="4"/>
      <c r="B74" s="5"/>
      <c r="C74" s="5"/>
    </row>
    <row r="75" spans="1:3" s="3" customFormat="1" ht="15.75" customHeight="1">
      <c r="A75" s="4"/>
      <c r="B75" s="5"/>
      <c r="C75" s="5"/>
    </row>
    <row r="76" spans="1:3" s="3" customFormat="1" ht="15.75" customHeight="1">
      <c r="A76" s="4"/>
      <c r="B76" s="5"/>
      <c r="C76" s="5"/>
    </row>
    <row r="77" spans="1:3" s="3" customFormat="1" ht="15.75" customHeight="1">
      <c r="A77" s="4"/>
      <c r="B77" s="5"/>
      <c r="C77" s="5"/>
    </row>
    <row r="78" spans="1:3" s="3" customFormat="1" ht="15.75" customHeight="1">
      <c r="A78" s="4"/>
      <c r="B78" s="5"/>
      <c r="C78" s="5"/>
    </row>
    <row r="79" spans="1:3" s="3" customFormat="1" ht="15.75" customHeight="1">
      <c r="A79" s="4"/>
      <c r="B79" s="5"/>
      <c r="C79" s="5"/>
    </row>
    <row r="80" spans="1:3" s="3" customFormat="1" ht="15.75" customHeight="1">
      <c r="A80" s="4"/>
      <c r="B80" s="5"/>
      <c r="C80" s="5"/>
    </row>
    <row r="81" spans="1:3" s="3" customFormat="1" ht="15.75" customHeight="1">
      <c r="A81" s="4"/>
      <c r="B81" s="5"/>
      <c r="C81" s="5"/>
    </row>
    <row r="82" spans="1:3" s="3" customFormat="1" ht="15.75" customHeight="1">
      <c r="A82" s="4"/>
      <c r="B82" s="5"/>
      <c r="C82" s="5"/>
    </row>
    <row r="83" spans="1:3" s="3" customFormat="1" ht="15.75" customHeight="1">
      <c r="A83" s="4"/>
      <c r="B83" s="5"/>
      <c r="C83" s="5"/>
    </row>
    <row r="84" spans="1:3" s="3" customFormat="1" ht="15.75" customHeight="1">
      <c r="A84" s="4"/>
      <c r="B84" s="5"/>
      <c r="C84" s="5"/>
    </row>
    <row r="85" spans="1:3" s="3" customFormat="1" ht="15.75" customHeight="1">
      <c r="A85" s="4"/>
      <c r="B85" s="5"/>
      <c r="C85" s="5"/>
    </row>
    <row r="86" spans="1:3" s="3" customFormat="1" ht="15.75" customHeight="1">
      <c r="A86" s="4"/>
      <c r="B86" s="5"/>
      <c r="C86" s="5"/>
    </row>
    <row r="87" spans="1:3" s="3" customFormat="1" ht="15.75" customHeight="1">
      <c r="A87" s="4"/>
      <c r="B87" s="5"/>
      <c r="C87" s="5"/>
    </row>
    <row r="88" spans="1:3" s="3" customFormat="1" ht="15.75" customHeight="1">
      <c r="A88" s="4"/>
      <c r="B88" s="5"/>
      <c r="C88" s="5"/>
    </row>
    <row r="89" spans="1:3" s="3" customFormat="1" ht="15.75" customHeight="1">
      <c r="A89" s="4"/>
      <c r="B89" s="5"/>
      <c r="C89" s="5"/>
    </row>
    <row r="90" spans="1:3" s="3" customFormat="1" ht="15.75" customHeight="1">
      <c r="A90" s="4"/>
      <c r="B90" s="5"/>
      <c r="C90" s="5"/>
    </row>
    <row r="91" spans="1:3" s="3" customFormat="1" ht="15.75" customHeight="1">
      <c r="A91" s="4"/>
      <c r="B91" s="5"/>
      <c r="C91" s="5"/>
    </row>
    <row r="92" spans="1:3" s="3" customFormat="1" ht="15.75" customHeight="1">
      <c r="A92" s="4"/>
      <c r="B92" s="5"/>
      <c r="C92" s="5"/>
    </row>
    <row r="93" spans="1:3" s="3" customFormat="1" ht="15.75" customHeight="1">
      <c r="A93" s="4"/>
      <c r="B93" s="5"/>
      <c r="C93" s="5"/>
    </row>
    <row r="94" spans="1:3" s="3" customFormat="1" ht="15.75" customHeight="1">
      <c r="A94" s="4"/>
      <c r="B94" s="5"/>
      <c r="C94" s="5"/>
    </row>
    <row r="95" spans="1:3" s="3" customFormat="1" ht="15.75" customHeight="1">
      <c r="A95" s="4"/>
      <c r="B95" s="5"/>
      <c r="C95" s="5"/>
    </row>
    <row r="96" spans="1:3" s="3" customFormat="1" ht="15.75" customHeight="1">
      <c r="A96" s="4"/>
      <c r="B96" s="5"/>
      <c r="C96" s="5"/>
    </row>
    <row r="97" spans="1:3" s="3" customFormat="1" ht="15.75" customHeight="1">
      <c r="A97" s="4"/>
      <c r="B97" s="5"/>
      <c r="C97" s="5"/>
    </row>
    <row r="98" spans="1:3" s="3" customFormat="1" ht="15.75" customHeight="1">
      <c r="A98" s="4"/>
      <c r="B98" s="5"/>
      <c r="C98" s="5"/>
    </row>
    <row r="99" spans="1:3" s="3" customFormat="1" ht="15.75" customHeight="1">
      <c r="A99" s="4"/>
      <c r="B99" s="5"/>
      <c r="C99" s="5"/>
    </row>
    <row r="100" spans="1:3" s="3" customFormat="1" ht="15.75" customHeight="1">
      <c r="A100" s="4"/>
      <c r="B100" s="5"/>
      <c r="C100" s="5"/>
    </row>
    <row r="101" spans="1:3" s="3" customFormat="1" ht="15.75" customHeight="1">
      <c r="A101" s="4"/>
      <c r="B101" s="5"/>
      <c r="C101" s="5"/>
    </row>
    <row r="102" spans="1:3" s="3" customFormat="1" ht="15.75" customHeight="1">
      <c r="A102" s="4"/>
      <c r="B102" s="5"/>
      <c r="C102" s="5"/>
    </row>
    <row r="103" spans="1:3" s="3" customFormat="1" ht="15.75" customHeight="1">
      <c r="A103" s="4"/>
      <c r="B103" s="5"/>
      <c r="C103" s="5"/>
    </row>
    <row r="104" spans="1:3" s="3" customFormat="1" ht="15.75" customHeight="1">
      <c r="A104" s="4"/>
      <c r="B104" s="5"/>
      <c r="C104" s="5"/>
    </row>
    <row r="105" spans="1:3" s="3" customFormat="1" ht="15.75" customHeight="1">
      <c r="A105" s="4"/>
      <c r="B105" s="5"/>
      <c r="C105" s="5"/>
    </row>
    <row r="106" spans="1:3" s="3" customFormat="1" ht="15.75" customHeight="1">
      <c r="A106" s="4"/>
      <c r="B106" s="5"/>
      <c r="C106" s="5"/>
    </row>
    <row r="107" spans="1:3" s="3" customFormat="1" ht="15.75" customHeight="1">
      <c r="A107" s="4"/>
      <c r="B107" s="5"/>
      <c r="C107" s="5"/>
    </row>
    <row r="108" spans="1:3" s="3" customFormat="1" ht="15.75" customHeight="1">
      <c r="A108" s="4"/>
      <c r="B108" s="5"/>
      <c r="C108" s="5"/>
    </row>
    <row r="109" spans="1:3" s="3" customFormat="1" ht="15.75" customHeight="1">
      <c r="A109" s="4"/>
      <c r="B109" s="5"/>
      <c r="C109" s="5"/>
    </row>
    <row r="110" spans="1:3" s="3" customFormat="1" ht="15.75" customHeight="1">
      <c r="A110" s="4"/>
      <c r="B110" s="5"/>
      <c r="C110" s="5"/>
    </row>
    <row r="111" spans="1:3" s="3" customFormat="1" ht="15.75" customHeight="1">
      <c r="A111" s="4"/>
      <c r="B111" s="5"/>
      <c r="C111" s="5"/>
    </row>
    <row r="112" spans="1:3" s="3" customFormat="1" ht="15.75" customHeight="1">
      <c r="A112" s="4"/>
      <c r="B112" s="5"/>
      <c r="C112" s="5"/>
    </row>
    <row r="113" spans="1:3" s="3" customFormat="1" ht="15.75" customHeight="1">
      <c r="A113" s="4"/>
      <c r="B113" s="5"/>
      <c r="C113" s="5"/>
    </row>
    <row r="114" spans="1:3" s="3" customFormat="1" ht="15.75" customHeight="1">
      <c r="A114" s="4"/>
      <c r="B114" s="5"/>
      <c r="C114" s="5"/>
    </row>
    <row r="115" spans="1:3" s="3" customFormat="1" ht="15.75" customHeight="1">
      <c r="A115" s="4"/>
      <c r="B115" s="6"/>
      <c r="C115" s="6"/>
    </row>
    <row r="116" spans="1:3" s="3" customFormat="1" ht="15.75" customHeight="1">
      <c r="A116" s="4"/>
      <c r="B116" s="6"/>
      <c r="C116" s="6"/>
    </row>
    <row r="117" spans="1:3" s="3" customFormat="1" ht="15.75" customHeight="1">
      <c r="A117" s="4"/>
      <c r="B117" s="6"/>
      <c r="C117" s="6"/>
    </row>
    <row r="118" spans="1:3" s="3" customFormat="1" ht="15.75" customHeight="1">
      <c r="A118" s="4"/>
      <c r="B118" s="6"/>
      <c r="C118" s="6"/>
    </row>
    <row r="119" spans="1:3" s="3" customFormat="1" ht="15.75" customHeight="1">
      <c r="A119" s="4"/>
      <c r="B119" s="6"/>
      <c r="C119" s="6"/>
    </row>
    <row r="120" spans="1:3" s="3" customFormat="1" ht="15.75" customHeight="1">
      <c r="A120" s="4"/>
      <c r="B120" s="6"/>
      <c r="C120" s="6"/>
    </row>
    <row r="121" spans="1:3" s="3" customFormat="1" ht="15.75" customHeight="1">
      <c r="A121" s="4"/>
      <c r="B121" s="6"/>
      <c r="C121" s="6"/>
    </row>
    <row r="122" spans="1:3" s="3" customFormat="1" ht="15.75" customHeight="1">
      <c r="A122" s="4"/>
      <c r="B122" s="6"/>
      <c r="C122" s="6"/>
    </row>
    <row r="123" spans="1:3" s="3" customFormat="1" ht="15.75" customHeight="1">
      <c r="A123" s="4"/>
      <c r="B123" s="6"/>
      <c r="C123" s="6"/>
    </row>
    <row r="124" spans="1:3" ht="15.75" customHeight="1">
      <c r="A124" s="7"/>
      <c r="B124" s="8"/>
      <c r="C124" s="8"/>
    </row>
    <row r="125" spans="1:3" ht="15.75" customHeight="1">
      <c r="A125" s="7"/>
      <c r="B125" s="8"/>
      <c r="C125" s="8"/>
    </row>
    <row r="126" spans="1:3" ht="15.75" customHeight="1">
      <c r="A126" s="7"/>
      <c r="B126" s="8"/>
      <c r="C126" s="8"/>
    </row>
    <row r="127" spans="1:3" ht="15.75" customHeight="1">
      <c r="A127" s="7"/>
      <c r="B127" s="8"/>
      <c r="C127" s="8"/>
    </row>
    <row r="128" spans="1:3" ht="15.75" customHeight="1">
      <c r="A128" s="7"/>
      <c r="B128" s="8"/>
      <c r="C128" s="8"/>
    </row>
    <row r="129" spans="1:3" ht="15.75" customHeight="1">
      <c r="A129" s="7"/>
      <c r="B129" s="8"/>
      <c r="C129" s="8"/>
    </row>
    <row r="130" spans="1:3" ht="15.75" customHeight="1">
      <c r="A130" s="7"/>
      <c r="B130" s="8"/>
      <c r="C130" s="8"/>
    </row>
    <row r="131" spans="1:3" ht="15.75" customHeight="1">
      <c r="A131" s="7"/>
      <c r="B131" s="8"/>
      <c r="C131" s="8"/>
    </row>
    <row r="132" spans="1:3" ht="15.75" customHeight="1">
      <c r="A132" s="7"/>
      <c r="B132" s="8"/>
      <c r="C132" s="8"/>
    </row>
    <row r="133" spans="1:3" ht="15.75" customHeight="1">
      <c r="A133" s="7"/>
      <c r="B133" s="8"/>
      <c r="C133" s="8"/>
    </row>
    <row r="134" spans="1:3" ht="15.75" customHeight="1">
      <c r="A134" s="7"/>
      <c r="B134" s="8"/>
      <c r="C134" s="8"/>
    </row>
    <row r="135" spans="1:3" ht="15.75" customHeight="1">
      <c r="A135" s="7"/>
      <c r="B135" s="8"/>
      <c r="C135" s="8"/>
    </row>
    <row r="136" spans="1:3" ht="15.75" customHeight="1">
      <c r="A136" s="7"/>
      <c r="B136" s="8"/>
      <c r="C136" s="8"/>
    </row>
    <row r="137" spans="1:3" ht="15.75" customHeight="1">
      <c r="A137" s="7"/>
      <c r="B137" s="8"/>
      <c r="C137" s="8"/>
    </row>
    <row r="138" spans="1:3" ht="15.75" customHeight="1">
      <c r="A138" s="7"/>
      <c r="B138" s="8"/>
      <c r="C138" s="8"/>
    </row>
    <row r="139" spans="1:3" ht="15.75" customHeight="1">
      <c r="A139" s="7"/>
      <c r="B139" s="8"/>
      <c r="C139" s="8"/>
    </row>
    <row r="140" spans="1:3" ht="15.75" customHeight="1">
      <c r="A140" s="7"/>
      <c r="B140" s="8"/>
      <c r="C140" s="8"/>
    </row>
    <row r="141" spans="1:3" ht="15.75" customHeight="1">
      <c r="A141" s="7"/>
      <c r="B141" s="8"/>
      <c r="C141" s="8"/>
    </row>
    <row r="142" spans="1:3" ht="15.75" customHeight="1">
      <c r="A142" s="7"/>
      <c r="B142" s="8"/>
      <c r="C142" s="8"/>
    </row>
    <row r="143" spans="1:3" ht="15.75" customHeight="1">
      <c r="A143" s="7"/>
      <c r="B143" s="8"/>
      <c r="C143" s="8"/>
    </row>
    <row r="144" spans="1:3" ht="15.75" customHeight="1">
      <c r="A144" s="7"/>
      <c r="B144" s="8"/>
      <c r="C144" s="8"/>
    </row>
    <row r="145" spans="1:3" ht="15.75" customHeight="1">
      <c r="A145" s="7"/>
      <c r="B145" s="8"/>
      <c r="C145" s="8"/>
    </row>
    <row r="146" spans="1:3" ht="15.75" customHeight="1">
      <c r="A146" s="7"/>
      <c r="B146" s="8"/>
      <c r="C146" s="8"/>
    </row>
    <row r="147" spans="1:3" ht="15.75" customHeight="1">
      <c r="A147" s="7"/>
      <c r="B147" s="8"/>
      <c r="C147" s="8"/>
    </row>
    <row r="148" spans="1:3" ht="15.75" customHeight="1">
      <c r="A148" s="7"/>
      <c r="B148" s="8"/>
      <c r="C148" s="8"/>
    </row>
    <row r="149" spans="1:3" ht="15.75" customHeight="1">
      <c r="A149" s="7"/>
      <c r="B149" s="8"/>
      <c r="C149" s="8"/>
    </row>
    <row r="150" spans="1:3" ht="15.75" customHeight="1">
      <c r="A150" s="7"/>
      <c r="B150" s="8"/>
      <c r="C150" s="8"/>
    </row>
    <row r="151" spans="1:3" ht="15.75" customHeight="1">
      <c r="A151" s="7"/>
      <c r="B151" s="8"/>
      <c r="C151" s="8"/>
    </row>
    <row r="152" spans="1:3" ht="15.75" customHeight="1">
      <c r="A152" s="7"/>
      <c r="B152" s="8"/>
      <c r="C152" s="8"/>
    </row>
    <row r="153" spans="1:3" ht="15.75" customHeight="1">
      <c r="A153" s="7"/>
      <c r="B153" s="8"/>
      <c r="C153" s="8"/>
    </row>
    <row r="154" spans="1:3" ht="15.75" customHeight="1">
      <c r="A154" s="7"/>
      <c r="B154" s="8"/>
      <c r="C154" s="8"/>
    </row>
    <row r="155" spans="1:3" ht="15.75" customHeight="1">
      <c r="A155" s="7"/>
      <c r="B155" s="8"/>
      <c r="C155" s="8"/>
    </row>
    <row r="156" spans="1:3" ht="15.75" customHeight="1">
      <c r="A156" s="7"/>
      <c r="B156" s="8"/>
      <c r="C156" s="8"/>
    </row>
    <row r="157" spans="1:3" ht="15.75" customHeight="1">
      <c r="A157" s="7"/>
      <c r="B157" s="8"/>
      <c r="C157" s="8"/>
    </row>
    <row r="158" spans="1:3">
      <c r="A158" s="7"/>
      <c r="B158" s="8"/>
      <c r="C158" s="8"/>
    </row>
    <row r="159" spans="1:3">
      <c r="A159" s="7"/>
      <c r="B159" s="8"/>
      <c r="C159" s="8"/>
    </row>
    <row r="160" spans="1:3">
      <c r="A160" s="7"/>
      <c r="B160" s="8"/>
      <c r="C160" s="8"/>
    </row>
    <row r="161" spans="1:3">
      <c r="A161" s="7"/>
      <c r="B161" s="8"/>
      <c r="C161" s="8"/>
    </row>
    <row r="162" spans="1:3">
      <c r="A162" s="7"/>
      <c r="B162" s="8"/>
      <c r="C162" s="8"/>
    </row>
    <row r="163" spans="1:3">
      <c r="A163" s="7"/>
      <c r="B163" s="8"/>
      <c r="C163" s="8"/>
    </row>
    <row r="164" spans="1:3">
      <c r="A164" s="7"/>
      <c r="B164" s="8"/>
      <c r="C164" s="8"/>
    </row>
    <row r="165" spans="1:3">
      <c r="A165" s="7"/>
      <c r="B165" s="8"/>
      <c r="C165" s="8"/>
    </row>
    <row r="166" spans="1:3">
      <c r="A166" s="7"/>
      <c r="B166" s="8"/>
      <c r="C166" s="8"/>
    </row>
    <row r="167" spans="1:3">
      <c r="A167" s="7"/>
      <c r="B167" s="8"/>
      <c r="C167" s="8"/>
    </row>
    <row r="168" spans="1:3">
      <c r="A168" s="7"/>
      <c r="B168" s="8"/>
      <c r="C168" s="8"/>
    </row>
    <row r="169" spans="1:3">
      <c r="A169" s="7"/>
      <c r="B169" s="8"/>
      <c r="C169" s="8"/>
    </row>
    <row r="170" spans="1:3">
      <c r="A170" s="7"/>
      <c r="B170" s="8"/>
      <c r="C170" s="8"/>
    </row>
    <row r="171" spans="1:3">
      <c r="A171" s="7"/>
      <c r="B171" s="8"/>
      <c r="C171" s="8"/>
    </row>
    <row r="172" spans="1:3">
      <c r="A172" s="7"/>
      <c r="B172" s="8"/>
      <c r="C172" s="8"/>
    </row>
    <row r="173" spans="1:3">
      <c r="A173" s="7"/>
      <c r="B173" s="8"/>
      <c r="C173" s="8"/>
    </row>
    <row r="174" spans="1:3">
      <c r="A174" s="7"/>
      <c r="B174" s="8"/>
      <c r="C174" s="8"/>
    </row>
    <row r="175" spans="1:3">
      <c r="A175" s="7"/>
      <c r="B175" s="8"/>
      <c r="C175" s="8"/>
    </row>
    <row r="176" spans="1:3">
      <c r="A176" s="7"/>
      <c r="B176" s="8"/>
      <c r="C176" s="8"/>
    </row>
    <row r="177" spans="1:3">
      <c r="A177" s="7"/>
      <c r="B177" s="8"/>
      <c r="C177" s="8"/>
    </row>
    <row r="178" spans="1:3">
      <c r="A178" s="7"/>
      <c r="B178" s="8"/>
      <c r="C178" s="8"/>
    </row>
    <row r="179" spans="1:3">
      <c r="A179" s="7"/>
      <c r="B179" s="8"/>
      <c r="C179" s="8"/>
    </row>
    <row r="180" spans="1:3">
      <c r="A180" s="7"/>
      <c r="B180" s="8"/>
      <c r="C180" s="8"/>
    </row>
    <row r="181" spans="1:3">
      <c r="A181" s="7"/>
      <c r="B181" s="8"/>
      <c r="C181" s="8"/>
    </row>
    <row r="182" spans="1:3">
      <c r="A182" s="7"/>
      <c r="B182" s="8"/>
      <c r="C182" s="8"/>
    </row>
    <row r="183" spans="1:3">
      <c r="A183" s="7"/>
      <c r="B183" s="8"/>
      <c r="C183" s="8"/>
    </row>
    <row r="184" spans="1:3">
      <c r="A184" s="7"/>
      <c r="B184" s="8"/>
      <c r="C184" s="8"/>
    </row>
    <row r="185" spans="1:3">
      <c r="A185" s="7"/>
      <c r="B185" s="8"/>
      <c r="C185" s="8"/>
    </row>
    <row r="186" spans="1:3">
      <c r="A186" s="7"/>
      <c r="B186" s="8"/>
      <c r="C186" s="8"/>
    </row>
    <row r="187" spans="1:3">
      <c r="A187" s="7"/>
      <c r="B187" s="8"/>
      <c r="C187" s="8"/>
    </row>
    <row r="188" spans="1:3">
      <c r="A188" s="7"/>
      <c r="B188" s="8"/>
      <c r="C188" s="8"/>
    </row>
    <row r="189" spans="1:3">
      <c r="A189" s="7"/>
      <c r="B189" s="8"/>
      <c r="C189" s="8"/>
    </row>
    <row r="190" spans="1:3">
      <c r="A190" s="7"/>
      <c r="B190" s="8"/>
      <c r="C190" s="8"/>
    </row>
    <row r="191" spans="1:3">
      <c r="A191" s="7"/>
      <c r="B191" s="8"/>
      <c r="C191" s="8"/>
    </row>
    <row r="192" spans="1:3">
      <c r="A192" s="7"/>
      <c r="B192" s="8"/>
      <c r="C192" s="8"/>
    </row>
    <row r="193" spans="1:3">
      <c r="A193" s="7"/>
      <c r="B193" s="8"/>
      <c r="C193" s="8"/>
    </row>
    <row r="194" spans="1:3">
      <c r="A194" s="7"/>
      <c r="B194" s="8"/>
      <c r="C194" s="8"/>
    </row>
    <row r="195" spans="1:3">
      <c r="A195" s="7"/>
      <c r="B195" s="8"/>
      <c r="C195" s="8"/>
    </row>
    <row r="196" spans="1:3">
      <c r="A196" s="7"/>
      <c r="B196" s="8"/>
      <c r="C196" s="8"/>
    </row>
    <row r="197" spans="1:3">
      <c r="A197" s="7"/>
      <c r="B197" s="8"/>
      <c r="C197" s="8"/>
    </row>
    <row r="198" spans="1:3">
      <c r="A198" s="7"/>
      <c r="B198" s="8"/>
      <c r="C198" s="8"/>
    </row>
    <row r="199" spans="1:3">
      <c r="A199" s="7"/>
      <c r="B199" s="8"/>
      <c r="C199" s="8"/>
    </row>
    <row r="200" spans="1:3">
      <c r="A200" s="7"/>
      <c r="B200" s="8"/>
      <c r="C200" s="8"/>
    </row>
    <row r="201" spans="1:3">
      <c r="A201" s="7"/>
      <c r="B201" s="8"/>
      <c r="C201" s="8"/>
    </row>
    <row r="202" spans="1:3">
      <c r="A202" s="7"/>
      <c r="B202" s="8"/>
      <c r="C202" s="8"/>
    </row>
    <row r="203" spans="1:3">
      <c r="A203" s="7"/>
      <c r="B203" s="8"/>
      <c r="C203" s="8"/>
    </row>
    <row r="204" spans="1:3">
      <c r="A204" s="7"/>
      <c r="B204" s="8"/>
      <c r="C204" s="8"/>
    </row>
    <row r="205" spans="1:3">
      <c r="A205" s="7"/>
      <c r="B205" s="8"/>
      <c r="C205" s="8"/>
    </row>
    <row r="206" spans="1:3">
      <c r="A206" s="7"/>
      <c r="B206" s="8"/>
      <c r="C206" s="8"/>
    </row>
    <row r="207" spans="1:3">
      <c r="A207" s="7"/>
      <c r="B207" s="8"/>
      <c r="C207" s="8"/>
    </row>
    <row r="208" spans="1:3">
      <c r="A208" s="7"/>
      <c r="B208" s="8"/>
      <c r="C208" s="8"/>
    </row>
    <row r="209" spans="1:3">
      <c r="A209" s="7"/>
      <c r="B209" s="8"/>
      <c r="C209" s="8"/>
    </row>
    <row r="210" spans="1:3">
      <c r="A210" s="7"/>
      <c r="B210" s="8"/>
      <c r="C210" s="8"/>
    </row>
    <row r="211" spans="1:3">
      <c r="A211" s="7"/>
      <c r="B211" s="8"/>
      <c r="C211" s="8"/>
    </row>
    <row r="212" spans="1:3">
      <c r="A212" s="7"/>
      <c r="B212" s="8"/>
      <c r="C212" s="8"/>
    </row>
    <row r="213" spans="1:3">
      <c r="A213" s="7"/>
      <c r="B213" s="8"/>
      <c r="C213" s="8"/>
    </row>
    <row r="214" spans="1:3">
      <c r="A214" s="7"/>
      <c r="B214" s="8"/>
      <c r="C214" s="8"/>
    </row>
    <row r="215" spans="1:3">
      <c r="A215" s="7"/>
      <c r="B215" s="8"/>
      <c r="C215" s="8"/>
    </row>
    <row r="216" spans="1:3">
      <c r="A216" s="7"/>
      <c r="B216" s="8"/>
      <c r="C216" s="8"/>
    </row>
    <row r="217" spans="1:3">
      <c r="A217" s="7"/>
      <c r="B217" s="8"/>
      <c r="C217" s="8"/>
    </row>
    <row r="218" spans="1:3">
      <c r="A218" s="7"/>
      <c r="B218" s="8"/>
      <c r="C218" s="8"/>
    </row>
    <row r="219" spans="1:3">
      <c r="A219" s="7"/>
      <c r="B219" s="8"/>
      <c r="C219" s="8"/>
    </row>
    <row r="220" spans="1:3">
      <c r="A220" s="7"/>
      <c r="B220" s="8"/>
      <c r="C220" s="8"/>
    </row>
  </sheetData>
  <sheetProtection selectLockedCells="1"/>
  <protectedRanges>
    <protectedRange sqref="C36" name="Tartomány4"/>
    <protectedRange sqref="C47" name="Tartomány4_1"/>
  </protectedRanges>
  <mergeCells count="38">
    <mergeCell ref="AB6:AB9"/>
    <mergeCell ref="AC6:AC9"/>
    <mergeCell ref="A50:W50"/>
    <mergeCell ref="A51:W51"/>
    <mergeCell ref="A33:W33"/>
    <mergeCell ref="A35:W35"/>
    <mergeCell ref="A36:W36"/>
    <mergeCell ref="A48:W48"/>
    <mergeCell ref="X48:Z48"/>
    <mergeCell ref="A49:W49"/>
    <mergeCell ref="V8:V9"/>
    <mergeCell ref="W8:W9"/>
    <mergeCell ref="Z8:Z9"/>
    <mergeCell ref="AA8:AA9"/>
    <mergeCell ref="D10:W10"/>
    <mergeCell ref="A31:W31"/>
    <mergeCell ref="X6:AA7"/>
    <mergeCell ref="D7:G7"/>
    <mergeCell ref="H7:K7"/>
    <mergeCell ref="L7:O7"/>
    <mergeCell ref="P7:S7"/>
    <mergeCell ref="T7:W7"/>
    <mergeCell ref="A1:W1"/>
    <mergeCell ref="A2:W2"/>
    <mergeCell ref="A4:W4"/>
    <mergeCell ref="A5:W5"/>
    <mergeCell ref="A6:A9"/>
    <mergeCell ref="B6:B9"/>
    <mergeCell ref="C6:C9"/>
    <mergeCell ref="D6:W6"/>
    <mergeCell ref="F8:F9"/>
    <mergeCell ref="G8:G9"/>
    <mergeCell ref="S8:S9"/>
    <mergeCell ref="J8:J9"/>
    <mergeCell ref="K8:K9"/>
    <mergeCell ref="N8:N9"/>
    <mergeCell ref="O8:O9"/>
    <mergeCell ref="R8:R9"/>
  </mergeCells>
  <pageMargins left="0.23622047244094491" right="0.23622047244094491" top="0.55118110236220474" bottom="0.55118110236220474" header="0.31496062992125984" footer="0.31496062992125984"/>
  <pageSetup paperSize="8" scale="78" orientation="landscape" r:id="rId1"/>
  <headerFooter alignWithMargins="0">
    <oddFooter>&amp;R&amp;Z&amp;F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SZTSZ</vt:lpstr>
      <vt:lpstr>SZTSZ!_Hlk80561143</vt:lpstr>
      <vt:lpstr>SZTSZ!Nyomtatási_terület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Mikóczi Márta</dc:creator>
  <cp:lastModifiedBy>Krizsán Zoltán</cp:lastModifiedBy>
  <cp:lastPrinted>2025-09-05T07:52:09Z</cp:lastPrinted>
  <dcterms:created xsi:type="dcterms:W3CDTF">2021-01-28T08:42:31Z</dcterms:created>
  <dcterms:modified xsi:type="dcterms:W3CDTF">2025-09-05T09:54:45Z</dcterms:modified>
</cp:coreProperties>
</file>